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1" activeTab="0"/>
  </bookViews>
  <sheets>
    <sheet name="大戦国" sheetId="1" r:id="rId1"/>
  </sheets>
  <definedNames/>
  <calcPr fullCalcOnLoad="1"/>
</workbook>
</file>

<file path=xl/sharedStrings.xml><?xml version="1.0" encoding="utf-8"?>
<sst xmlns="http://schemas.openxmlformats.org/spreadsheetml/2006/main" count="972" uniqueCount="493">
  <si>
    <t>大戦国</t>
  </si>
  <si>
    <t>VER</t>
  </si>
  <si>
    <t>日</t>
  </si>
  <si>
    <t>順位</t>
  </si>
  <si>
    <t>1位</t>
  </si>
  <si>
    <t>10位</t>
  </si>
  <si>
    <t>100位</t>
  </si>
  <si>
    <t>自身石高</t>
  </si>
  <si>
    <t>勝率</t>
  </si>
  <si>
    <t>惜敗率</t>
  </si>
  <si>
    <t>1日平均</t>
  </si>
  <si>
    <t>1試合平均</t>
  </si>
  <si>
    <t>平均試合</t>
  </si>
  <si>
    <t>平均勝利</t>
  </si>
  <si>
    <t>平均敗北</t>
  </si>
  <si>
    <t>試合</t>
  </si>
  <si>
    <t>合勝</t>
  </si>
  <si>
    <t>合負</t>
  </si>
  <si>
    <t>合引</t>
  </si>
  <si>
    <t>勝</t>
  </si>
  <si>
    <t>負</t>
  </si>
  <si>
    <t>引</t>
  </si>
  <si>
    <t>西勝</t>
  </si>
  <si>
    <t>西負</t>
  </si>
  <si>
    <t>西分</t>
  </si>
  <si>
    <t>東勝</t>
  </si>
  <si>
    <t>東負</t>
  </si>
  <si>
    <t>東分</t>
  </si>
  <si>
    <t>西</t>
  </si>
  <si>
    <t>東</t>
  </si>
  <si>
    <t>称号</t>
  </si>
  <si>
    <t>MV</t>
  </si>
  <si>
    <t>勝負</t>
  </si>
  <si>
    <t>相手</t>
  </si>
  <si>
    <t>常連率</t>
  </si>
  <si>
    <t>１位</t>
  </si>
  <si>
    <t>回</t>
  </si>
  <si>
    <t>国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</si>
  <si>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</si>
  <si>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</si>
  <si>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</si>
  <si>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</si>
  <si>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</si>
  <si>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</si>
  <si>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</si>
  <si>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</si>
  <si>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</si>
  <si>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北海道</t>
  </si>
  <si>
    <t>東北</t>
  </si>
  <si>
    <t>北関東</t>
  </si>
  <si>
    <t>南関東</t>
  </si>
  <si>
    <t>北陸</t>
  </si>
  <si>
    <t>甲信越</t>
  </si>
  <si>
    <t>東海</t>
  </si>
  <si>
    <t>近畿</t>
  </si>
  <si>
    <t>中国</t>
  </si>
  <si>
    <t>四国</t>
  </si>
  <si>
    <t>北九州</t>
  </si>
  <si>
    <t>南九州</t>
  </si>
  <si>
    <t>長篠</t>
  </si>
  <si>
    <t>1.20D</t>
  </si>
  <si>
    <t>10ｺｽ</t>
  </si>
  <si>
    <t>鉄砲奉行</t>
  </si>
  <si>
    <t>7/21</t>
  </si>
  <si>
    <t>×</t>
  </si>
  <si>
    <t>上総★</t>
  </si>
  <si>
    <t>ペローナ</t>
  </si>
  <si>
    <t>安芸備後</t>
  </si>
  <si>
    <t>ＩＴＫ</t>
  </si>
  <si>
    <t>加賀能登</t>
  </si>
  <si>
    <t>円の行者</t>
  </si>
  <si>
    <t>総州安房</t>
  </si>
  <si>
    <t>くのいち新介</t>
  </si>
  <si>
    <t>武蔵</t>
  </si>
  <si>
    <t>足利の貴子姫</t>
  </si>
  <si>
    <t>江戸</t>
  </si>
  <si>
    <t>レディ★ガガ</t>
  </si>
  <si>
    <t>球磨川　雪</t>
  </si>
  <si>
    <t>尾張三河</t>
  </si>
  <si>
    <t>萌嫁ま☆</t>
  </si>
  <si>
    <t>七百円は高い</t>
  </si>
  <si>
    <t>ＺＺ０２</t>
  </si>
  <si>
    <t>小田原</t>
  </si>
  <si>
    <t>最大士気12･士気↑･1.5ｺｽ以上</t>
  </si>
  <si>
    <t>風魔</t>
  </si>
  <si>
    <t>6/30</t>
  </si>
  <si>
    <t>○</t>
  </si>
  <si>
    <t>ＫＯＫＯ</t>
  </si>
  <si>
    <t>かささぎ</t>
  </si>
  <si>
    <t>コレット</t>
  </si>
  <si>
    <t>信濃</t>
  </si>
  <si>
    <t>白鐘沙羅双樹</t>
  </si>
  <si>
    <t>摂津河内</t>
  </si>
  <si>
    <t>☆なのは☆</t>
  </si>
  <si>
    <t>相模</t>
  </si>
  <si>
    <t>ジュリエッタ</t>
  </si>
  <si>
    <t>穴ル破懐</t>
  </si>
  <si>
    <t>電撃決戦</t>
  </si>
  <si>
    <t>武統反転・大筒↑起動↑</t>
  </si>
  <si>
    <t>足軽</t>
  </si>
  <si>
    <t>　</t>
  </si>
  <si>
    <t>ＫＩＤ徳文†</t>
  </si>
  <si>
    <t>凶育委員長</t>
  </si>
  <si>
    <t>ＳＨＩＧＡ</t>
  </si>
  <si>
    <t>芭羽鷲</t>
  </si>
  <si>
    <t>田横</t>
  </si>
  <si>
    <t>鷹の団</t>
  </si>
  <si>
    <t>半熟</t>
  </si>
  <si>
    <t>駿河遠江</t>
  </si>
  <si>
    <t>響野原</t>
  </si>
  <si>
    <t>1.20C</t>
  </si>
  <si>
    <t>速↑復活25C･C/UC限定</t>
  </si>
  <si>
    <t>もののふ</t>
  </si>
  <si>
    <t>あずきミルク</t>
  </si>
  <si>
    <t>相良</t>
  </si>
  <si>
    <t>朱覇</t>
  </si>
  <si>
    <t>セシル</t>
  </si>
  <si>
    <t>伊勢志摩</t>
  </si>
  <si>
    <t>くノ一突撃</t>
  </si>
  <si>
    <t>らい４ちゃん</t>
  </si>
  <si>
    <t>ＯＧＡ</t>
  </si>
  <si>
    <t>ダブル大筒威力↓起動↑</t>
  </si>
  <si>
    <t>西条玉藻</t>
  </si>
  <si>
    <t>筑前筑後</t>
  </si>
  <si>
    <t>大一大万大吉</t>
  </si>
  <si>
    <t>山のフドウ</t>
  </si>
  <si>
    <t>ＫＯＳＭＯＳ</t>
  </si>
  <si>
    <t>坂本英三</t>
  </si>
  <si>
    <t>らいあ</t>
  </si>
  <si>
    <t>須美津義鷹</t>
  </si>
  <si>
    <t>太悦</t>
  </si>
  <si>
    <t>陸前</t>
  </si>
  <si>
    <t>一生足軽</t>
  </si>
  <si>
    <t>常陸</t>
  </si>
  <si>
    <t>多々良浜</t>
  </si>
  <si>
    <t>1.20B</t>
  </si>
  <si>
    <t>士気速↑大筒威力時間↑</t>
  </si>
  <si>
    <t>策士</t>
  </si>
  <si>
    <t>3/24</t>
  </si>
  <si>
    <t>じんぞう</t>
  </si>
  <si>
    <t>いろは</t>
  </si>
  <si>
    <t>リシア王女</t>
  </si>
  <si>
    <t>骨川筋右衛門</t>
  </si>
  <si>
    <t>天狗小僧</t>
  </si>
  <si>
    <t>ｆｒｅｙａ</t>
  </si>
  <si>
    <t>涼風</t>
  </si>
  <si>
    <t>ＫＯＵ</t>
  </si>
  <si>
    <t>播磨但馬</t>
  </si>
  <si>
    <t>犀ヶ崖</t>
  </si>
  <si>
    <t>1.11D</t>
  </si>
  <si>
    <t>10ｺｽ・大筒威力時間↑</t>
  </si>
  <si>
    <t>烈将</t>
  </si>
  <si>
    <t>2/11</t>
  </si>
  <si>
    <t>ガチ逃げ弾正</t>
  </si>
  <si>
    <t>算表</t>
  </si>
  <si>
    <t>越中</t>
  </si>
  <si>
    <t>さいごの果実</t>
  </si>
  <si>
    <t>肥後</t>
  </si>
  <si>
    <t>香奈☆天使</t>
  </si>
  <si>
    <t>カツ</t>
  </si>
  <si>
    <t>三方ヶ原</t>
  </si>
  <si>
    <t>速↑大筒↑復活↓</t>
  </si>
  <si>
    <t>一番手柄</t>
  </si>
  <si>
    <t>フィオネ隊長</t>
  </si>
  <si>
    <t>Ｂｒａｈｅ</t>
  </si>
  <si>
    <t>珍武</t>
  </si>
  <si>
    <t>ＮＳＣ</t>
  </si>
  <si>
    <t>甲賀　幻妖斎</t>
  </si>
  <si>
    <t>第一次石山</t>
  </si>
  <si>
    <t>士気速↑勢力限定解除</t>
  </si>
  <si>
    <t>一揆衆</t>
  </si>
  <si>
    <t>12/26</t>
  </si>
  <si>
    <t>獅堂　真奈</t>
  </si>
  <si>
    <t>♪夜一♪</t>
  </si>
  <si>
    <t>（・ヘ゜）ノ</t>
  </si>
  <si>
    <t>ＮＯＶＡイヌ</t>
  </si>
  <si>
    <t>Ｐ・Ａ・Ｄ★</t>
  </si>
  <si>
    <t>乃々</t>
  </si>
  <si>
    <t>宇佐山</t>
  </si>
  <si>
    <t>1.11C</t>
  </si>
  <si>
    <t>10ｺｽ・1.5ｺｽ以上</t>
  </si>
  <si>
    <t>侍</t>
  </si>
  <si>
    <t>紅瀬　桐葉</t>
  </si>
  <si>
    <t>マナ</t>
  </si>
  <si>
    <t>ＳＥＩＹＡ</t>
  </si>
  <si>
    <t>浪速の野良犬</t>
  </si>
  <si>
    <t>黒神</t>
  </si>
  <si>
    <t>姉川</t>
  </si>
  <si>
    <t>1.11B</t>
  </si>
  <si>
    <t>浅速↑</t>
  </si>
  <si>
    <t>織弾↑</t>
  </si>
  <si>
    <t>百戦錬磨</t>
  </si>
  <si>
    <t>如来降臨</t>
  </si>
  <si>
    <t>毒蛾のナイフ</t>
  </si>
  <si>
    <t>浅井　長政</t>
  </si>
  <si>
    <t>う～ろんちゃ</t>
  </si>
  <si>
    <t>超～絶＠龍馬</t>
  </si>
  <si>
    <t>小一郎</t>
  </si>
  <si>
    <t>駿河</t>
  </si>
  <si>
    <t>今統↑</t>
  </si>
  <si>
    <t>武突↑</t>
  </si>
  <si>
    <t>影武者</t>
  </si>
  <si>
    <t>流見</t>
  </si>
  <si>
    <t>モクラン</t>
  </si>
  <si>
    <t>ぃやろぉ</t>
  </si>
  <si>
    <t>聖女イレーヌ</t>
  </si>
  <si>
    <t>怒羅餌悶</t>
  </si>
  <si>
    <t>備前備中</t>
  </si>
  <si>
    <t>観音寺</t>
  </si>
  <si>
    <t>1.11A</t>
  </si>
  <si>
    <t>攻城・士気速↑大筒無</t>
  </si>
  <si>
    <t>一番槍</t>
  </si>
  <si>
    <t>9/5</t>
  </si>
  <si>
    <t>とも</t>
  </si>
  <si>
    <t>あるるぅ</t>
  </si>
  <si>
    <t>目白★雷鞍♂</t>
  </si>
  <si>
    <t>上野</t>
  </si>
  <si>
    <t>おおうけ激談</t>
  </si>
  <si>
    <t>むぎむぎ</t>
  </si>
  <si>
    <t>あぎと</t>
  </si>
  <si>
    <t>稲葉山</t>
  </si>
  <si>
    <t>1.05A</t>
  </si>
  <si>
    <t>撤退城ダメ・大筒↑虎口速↑</t>
  </si>
  <si>
    <t>仕事人</t>
  </si>
  <si>
    <t>黄月英親衛隊</t>
  </si>
  <si>
    <t>ヤマト</t>
  </si>
  <si>
    <t>ＣＨＩＭＡ</t>
  </si>
  <si>
    <t>佐々木影丸</t>
  </si>
  <si>
    <t>ノイ</t>
  </si>
  <si>
    <t>とっくん</t>
  </si>
  <si>
    <t>東雲</t>
  </si>
  <si>
    <t>第四次川中島</t>
  </si>
  <si>
    <t>上杉限定：10ｺｽ士気+4</t>
  </si>
  <si>
    <t>武田限定：10ｺｽ士気速↑</t>
  </si>
  <si>
    <t>兵法者</t>
  </si>
  <si>
    <t>修平</t>
  </si>
  <si>
    <t>ピロッチ</t>
  </si>
  <si>
    <t>たかな式</t>
  </si>
  <si>
    <t>千鳥屋総本店</t>
  </si>
  <si>
    <t>ウルトラ警備</t>
  </si>
  <si>
    <t>健キング＄♂</t>
  </si>
  <si>
    <t>みかＫ</t>
  </si>
  <si>
    <t>将軍地蔵山</t>
  </si>
  <si>
    <t>1.04A</t>
  </si>
  <si>
    <t>6枚以下・復活15秒・兵力50%・大筒↑</t>
  </si>
  <si>
    <t>闘将</t>
  </si>
  <si>
    <t>わしが育てた</t>
  </si>
  <si>
    <t>不屍藁</t>
  </si>
  <si>
    <t>ＫＩＮＧテツ</t>
  </si>
  <si>
    <t>下野</t>
  </si>
  <si>
    <t>白虎</t>
  </si>
  <si>
    <t>土佐</t>
  </si>
  <si>
    <t>湯鳥</t>
  </si>
  <si>
    <t>朔太郎</t>
  </si>
  <si>
    <t>サイクル凡打</t>
  </si>
  <si>
    <t>新人美濃</t>
  </si>
  <si>
    <t>5枚以下・ﾚｱ1枚限定・多勢力最大士気緩和</t>
  </si>
  <si>
    <t>勇将</t>
  </si>
  <si>
    <t>たにし</t>
  </si>
  <si>
    <t>ＳＤ侍鳴神葵</t>
  </si>
  <si>
    <t>ＤＵＮＫ西村</t>
  </si>
  <si>
    <t>白銀の左慈♪</t>
  </si>
  <si>
    <t>カカロット</t>
  </si>
  <si>
    <t>天牙</t>
  </si>
  <si>
    <t>氷結界ノ裡</t>
  </si>
  <si>
    <t>富国凶兵</t>
  </si>
  <si>
    <t>ＭＡＸ</t>
  </si>
  <si>
    <t>桶狭間</t>
  </si>
  <si>
    <t>復活20秒・士気+4</t>
  </si>
  <si>
    <t>兵力120%・士気速↑</t>
  </si>
  <si>
    <t>母衣武者</t>
  </si>
  <si>
    <t>シャントット</t>
  </si>
  <si>
    <t>にっさ</t>
  </si>
  <si>
    <t>女忍姫戦紀♀</t>
  </si>
  <si>
    <t>甲斐の虎</t>
  </si>
  <si>
    <t>山田安紘</t>
  </si>
  <si>
    <t>蝦夷</t>
  </si>
  <si>
    <t>＊＊＊</t>
  </si>
  <si>
    <t>桶狭間前哨</t>
  </si>
  <si>
    <t>1.02A</t>
  </si>
  <si>
    <t>復活20秒</t>
  </si>
  <si>
    <t>9ｺｽ・撤退城ﾀﾞﾒ</t>
  </si>
  <si>
    <t>智将</t>
  </si>
  <si>
    <t>ＧＩＧＡＳ！</t>
  </si>
  <si>
    <t>ＲＥＡＳ</t>
  </si>
  <si>
    <t>黒ひげ</t>
  </si>
  <si>
    <t>阿波</t>
  </si>
  <si>
    <t>かぼたん</t>
  </si>
  <si>
    <t>長曾我部舞龍</t>
  </si>
  <si>
    <t>蓮華</t>
  </si>
  <si>
    <t>ＡＲＥＸ</t>
  </si>
  <si>
    <t>ＴＳＵＢＯ</t>
  </si>
  <si>
    <t>清洲</t>
  </si>
  <si>
    <t>士気+3・柵↑</t>
  </si>
  <si>
    <t>9ｺｽ・兵力120%・虎口↑</t>
  </si>
  <si>
    <t>猛将</t>
  </si>
  <si>
    <t>秋山筑前守</t>
  </si>
  <si>
    <t>文</t>
  </si>
  <si>
    <t>ｐｙｏｎｔａ</t>
  </si>
  <si>
    <t>長良川</t>
  </si>
  <si>
    <t xml:space="preserve">1.02 </t>
  </si>
  <si>
    <t>なし</t>
  </si>
  <si>
    <t>名将</t>
  </si>
  <si>
    <t>タルモンク♪</t>
  </si>
  <si>
    <t>戸次鑑連ノ雷</t>
  </si>
  <si>
    <t>高橋盛正</t>
  </si>
  <si>
    <t>孟嘗君</t>
  </si>
  <si>
    <t>風雲児</t>
  </si>
  <si>
    <t>陸中</t>
  </si>
  <si>
    <t>第一次川中島</t>
  </si>
  <si>
    <t>9ｺｽ</t>
  </si>
  <si>
    <t>士気速↑</t>
  </si>
  <si>
    <t>百足衆</t>
  </si>
  <si>
    <t>シンアスカ</t>
  </si>
  <si>
    <t>Ｗｉｎｄｙ</t>
  </si>
  <si>
    <t>駆け出し</t>
  </si>
  <si>
    <t>きのさき＠偽</t>
  </si>
  <si>
    <t>ＳＨＡＲ</t>
  </si>
  <si>
    <t>伊予</t>
  </si>
  <si>
    <t>ナラマル</t>
  </si>
  <si>
    <t>Ｍｒ，武士道</t>
  </si>
  <si>
    <t>美濃飛騨</t>
  </si>
  <si>
    <t>塩尻峠</t>
  </si>
  <si>
    <t>1.01A</t>
  </si>
  <si>
    <t>復活20秒・撤退城ﾀﾞﾒ</t>
  </si>
  <si>
    <t>志田</t>
  </si>
  <si>
    <t>天ノ塚つばさ</t>
  </si>
  <si>
    <t>ぞいっこ</t>
  </si>
  <si>
    <t>木鶏</t>
  </si>
  <si>
    <t>蒼鬼</t>
  </si>
  <si>
    <t>むっちり元康</t>
  </si>
  <si>
    <t>矢魔蒙斗</t>
  </si>
  <si>
    <t>つくもなす♪</t>
  </si>
  <si>
    <t>磐城岩代</t>
  </si>
  <si>
    <t>帰蝶</t>
  </si>
  <si>
    <t>上田原</t>
  </si>
  <si>
    <t>9ｺｽ・士気速↑</t>
  </si>
  <si>
    <t>アゴなしゲン</t>
  </si>
  <si>
    <t>赤外　雷真</t>
  </si>
  <si>
    <t>悪屍牙瑠♂</t>
  </si>
  <si>
    <t>篤凸</t>
  </si>
  <si>
    <t>近江</t>
  </si>
  <si>
    <t>神野一翁</t>
  </si>
  <si>
    <t>ドリフターズ</t>
  </si>
  <si>
    <t>平均</t>
  </si>
  <si>
    <t>合計</t>
  </si>
  <si>
    <t>青森</t>
  </si>
  <si>
    <t>群馬</t>
  </si>
  <si>
    <t>東京</t>
  </si>
  <si>
    <t>石川</t>
  </si>
  <si>
    <t>新潟</t>
  </si>
  <si>
    <t>愛知</t>
  </si>
  <si>
    <t>大阪</t>
  </si>
  <si>
    <t>鳥取</t>
  </si>
  <si>
    <t>香川</t>
  </si>
  <si>
    <t>福岡</t>
  </si>
  <si>
    <t>宮崎</t>
  </si>
  <si>
    <t>岩手</t>
  </si>
  <si>
    <t>栃木</t>
  </si>
  <si>
    <t>千葉</t>
  </si>
  <si>
    <t>富山</t>
  </si>
  <si>
    <t>長野</t>
  </si>
  <si>
    <t>三重</t>
  </si>
  <si>
    <t>京都</t>
  </si>
  <si>
    <t>島根</t>
  </si>
  <si>
    <t>徳島</t>
  </si>
  <si>
    <t>大分</t>
  </si>
  <si>
    <t>熊本</t>
  </si>
  <si>
    <t>宮城</t>
  </si>
  <si>
    <t>茨城</t>
  </si>
  <si>
    <t>神奈川</t>
  </si>
  <si>
    <t>福井</t>
  </si>
  <si>
    <t>山梨</t>
  </si>
  <si>
    <t>静岡</t>
  </si>
  <si>
    <t>滋賀</t>
  </si>
  <si>
    <t>岡山</t>
  </si>
  <si>
    <t>高知</t>
  </si>
  <si>
    <t>佐賀</t>
  </si>
  <si>
    <t>鹿児島</t>
  </si>
  <si>
    <t>秋田</t>
  </si>
  <si>
    <t>埼玉</t>
  </si>
  <si>
    <t>岐阜</t>
  </si>
  <si>
    <t>奈良</t>
  </si>
  <si>
    <t>広島</t>
  </si>
  <si>
    <t>愛媛</t>
  </si>
  <si>
    <t>長崎</t>
  </si>
  <si>
    <t>沖縄</t>
  </si>
  <si>
    <t>山形</t>
  </si>
  <si>
    <t>和歌山</t>
  </si>
  <si>
    <t>山口</t>
  </si>
  <si>
    <t>福島</t>
  </si>
  <si>
    <t>兵庫</t>
  </si>
  <si>
    <t>天王寺</t>
  </si>
  <si>
    <t>1.20E</t>
  </si>
  <si>
    <t>弾速大砲↑</t>
  </si>
  <si>
    <t>統士気大砲↑</t>
  </si>
  <si>
    <t>雑賀衆</t>
  </si>
  <si>
    <t>藤原佐為</t>
  </si>
  <si>
    <t>七百円は高い</t>
  </si>
  <si>
    <t>次郎一鉄</t>
  </si>
  <si>
    <t>渚応</t>
  </si>
  <si>
    <t>水琉・紅蓮</t>
  </si>
  <si>
    <t>黒猫</t>
  </si>
  <si>
    <t>先駆け</t>
  </si>
  <si>
    <t>ロケテ１</t>
  </si>
  <si>
    <t>ロケテ２</t>
  </si>
  <si>
    <t>郡山</t>
  </si>
  <si>
    <t xml:space="preserve">1.02 </t>
  </si>
  <si>
    <t>10ｺｽ・大筒↑</t>
  </si>
  <si>
    <t>天衣無縫</t>
  </si>
  <si>
    <t>2.00B</t>
  </si>
  <si>
    <t>トリス</t>
  </si>
  <si>
    <t>ＺＺＯＸ</t>
  </si>
  <si>
    <t>闇大福</t>
  </si>
  <si>
    <t>テンイムホウ</t>
  </si>
  <si>
    <t>伊勢守　信網</t>
  </si>
  <si>
    <t>毒蛾のナイフ</t>
  </si>
  <si>
    <t>ミカサ</t>
  </si>
  <si>
    <t>珍武</t>
  </si>
  <si>
    <t>天王山</t>
  </si>
  <si>
    <t>謀反人</t>
  </si>
  <si>
    <t>2.01A</t>
  </si>
  <si>
    <t>ユースティア</t>
  </si>
  <si>
    <t>ドドイツ</t>
  </si>
  <si>
    <t>弥太郎夕庵</t>
  </si>
  <si>
    <t>Ｏｃｋｈａｍ</t>
  </si>
  <si>
    <t>魚津</t>
  </si>
  <si>
    <t>鉄射程↑復活25c↑撃破回復</t>
  </si>
  <si>
    <t>豪傑</t>
  </si>
  <si>
    <t>ルシフェル</t>
  </si>
  <si>
    <t>エリス</t>
  </si>
  <si>
    <t>Ｙ・Ｏ♪</t>
  </si>
  <si>
    <t>クリボー</t>
  </si>
  <si>
    <t>忍野メメ</t>
  </si>
  <si>
    <t>廃色</t>
  </si>
  <si>
    <t>つきしま</t>
  </si>
  <si>
    <t>最大士気12(他家ﾊﾞｸﾞ有)･士気↑･復活↑</t>
  </si>
  <si>
    <t>2.01B</t>
  </si>
  <si>
    <t>11ｺｽ･計略1回限り</t>
  </si>
  <si>
    <t>海賊</t>
  </si>
  <si>
    <t>木津川</t>
  </si>
  <si>
    <t>よっし～</t>
  </si>
  <si>
    <t>激進Ｘ</t>
  </si>
  <si>
    <t>羽前</t>
  </si>
  <si>
    <t>総州安房</t>
  </si>
  <si>
    <t>ＨＡＭＡＦＥ</t>
  </si>
  <si>
    <t>どらごん３３</t>
  </si>
  <si>
    <t>左馬助秀吉</t>
  </si>
  <si>
    <t>賤ヶ岳</t>
  </si>
  <si>
    <t>12ｺｽ･士気上昇</t>
  </si>
  <si>
    <t>漢</t>
  </si>
  <si>
    <t>2.01C</t>
  </si>
  <si>
    <t>最強のＤＴ</t>
  </si>
  <si>
    <t>或椿＠大戦勢</t>
  </si>
  <si>
    <t>ＥＣＯＺ</t>
  </si>
  <si>
    <t>球磨川　雪</t>
  </si>
  <si>
    <t>廃色</t>
  </si>
  <si>
    <t>独眼龍</t>
  </si>
  <si>
    <t>長浜</t>
  </si>
  <si>
    <t>2.10A</t>
  </si>
  <si>
    <t>10ｺｽ･士気↑･同名登録可</t>
  </si>
  <si>
    <t>一領具足</t>
  </si>
  <si>
    <t>ＣＲＥＡ</t>
  </si>
  <si>
    <t>♪ハ～♪</t>
  </si>
  <si>
    <t>武蔵</t>
  </si>
  <si>
    <t>むた。</t>
  </si>
  <si>
    <t>東肥前</t>
  </si>
  <si>
    <t>誠．ＣＯＭ</t>
  </si>
  <si>
    <t>ＫＯＫＯ</t>
  </si>
  <si>
    <t>シャックス</t>
  </si>
  <si>
    <t>沖田畷</t>
  </si>
  <si>
    <t>2.10B</t>
  </si>
  <si>
    <t>10槍突撃破ﾀﾞﾒ</t>
  </si>
  <si>
    <t>10精密士気↑</t>
  </si>
  <si>
    <t>龍造寺四天王/野獣</t>
  </si>
  <si>
    <t>Ver2.10B</t>
  </si>
  <si>
    <t>魔法のランプ</t>
  </si>
  <si>
    <t>神周黒姫絵師</t>
  </si>
  <si>
    <t>ＳＭＧ</t>
  </si>
  <si>
    <t>諸刃</t>
  </si>
  <si>
    <t>まもる</t>
  </si>
  <si>
    <t>神速の貴公子</t>
  </si>
  <si>
    <t>扶桑海</t>
  </si>
  <si>
    <t>-</t>
  </si>
  <si>
    <t>東大寺大仏殿</t>
  </si>
  <si>
    <t>三好三人衆/筒井家三家老／暴君</t>
  </si>
  <si>
    <t>10ｺｽ･兵↓活↑撃破回復</t>
  </si>
  <si>
    <t>雷同剣神</t>
  </si>
  <si>
    <t>夜叉丸</t>
  </si>
  <si>
    <t>三池典太</t>
  </si>
  <si>
    <t>鍾河良</t>
  </si>
  <si>
    <t>レディ★ガガ</t>
  </si>
  <si>
    <t>虹猫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</si>
</sst>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0;[Red]0.00"/>
    <numFmt numFmtId="179" formatCode="0.000;[Red]0.000"/>
    <numFmt numFmtId="180" formatCode="0.0_);[Red]\(0.0\)"/>
    <numFmt numFmtId="181" formatCode="0.0_);\(0.0\)"/>
    <numFmt numFmtId="182" formatCode="0.0%"/>
  </numFmts>
  <fonts count="15">
    <font>
      <sz val="12"/>
      <name val="ＭＳ ゴシック"/>
      <family val="3"/>
    </font>
    <font>
      <sz val="10"/>
      <name val="Arial"/>
      <family val="2"/>
    </font>
    <font>
      <sz val="14"/>
      <name val="HGあかね平成丸ｺﾞｼｯｸ体W8"/>
      <family val="3"/>
    </font>
    <font>
      <sz val="14"/>
      <name val="ＤＦPOP体"/>
      <family val="3"/>
    </font>
    <font>
      <sz val="14"/>
      <color indexed="60"/>
      <name val="HGあかね平成丸ｺﾞｼｯｸ体W8"/>
      <family val="3"/>
    </font>
    <font>
      <sz val="14"/>
      <color indexed="12"/>
      <name val="HGあかね平成丸ｺﾞｼｯｸ体W8"/>
      <family val="3"/>
    </font>
    <font>
      <sz val="14"/>
      <color indexed="14"/>
      <name val="HGあかね平成丸ｺﾞｼｯｸ体W8"/>
      <family val="3"/>
    </font>
    <font>
      <sz val="14"/>
      <color indexed="10"/>
      <name val="HGあかね平成丸ｺﾞｼｯｸ体W8"/>
      <family val="3"/>
    </font>
    <font>
      <sz val="10"/>
      <name val="HGあかね平成丸ｺﾞｼｯｸ体W8"/>
      <family val="3"/>
    </font>
    <font>
      <sz val="14"/>
      <color indexed="53"/>
      <name val="HGあかね平成丸ｺﾞｼｯｸ体W8"/>
      <family val="3"/>
    </font>
    <font>
      <sz val="14"/>
      <color indexed="21"/>
      <name val="HGあかね平成丸ｺﾞｼｯｸ体W8"/>
      <family val="3"/>
    </font>
    <font>
      <sz val="14"/>
      <color indexed="62"/>
      <name val="HGあかね平成丸ｺﾞｼｯｸ体W8"/>
      <family val="3"/>
    </font>
    <font>
      <sz val="14"/>
      <color indexed="20"/>
      <name val="HGあかね平成丸ｺﾞｼｯｸ体W8"/>
      <family val="3"/>
    </font>
    <font>
      <sz val="12"/>
      <name val="ＤＦ華康ゴシック体W3"/>
      <family val="3"/>
    </font>
    <font>
      <sz val="6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35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vertical="center" shrinkToFit="1"/>
      <protection/>
    </xf>
    <xf numFmtId="176" fontId="3" fillId="0" borderId="0" xfId="0" applyNumberFormat="1" applyFont="1" applyAlignment="1" applyProtection="1">
      <alignment horizontal="left" vertical="center" shrinkToFit="1"/>
      <protection/>
    </xf>
    <xf numFmtId="176" fontId="2" fillId="0" borderId="0" xfId="0" applyNumberFormat="1" applyFont="1" applyAlignment="1" applyProtection="1">
      <alignment horizontal="right" vertical="center" shrinkToFit="1"/>
      <protection/>
    </xf>
    <xf numFmtId="176" fontId="4" fillId="0" borderId="0" xfId="0" applyNumberFormat="1" applyFont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 shrinkToFit="1"/>
      <protection/>
    </xf>
    <xf numFmtId="10" fontId="6" fillId="0" borderId="0" xfId="0" applyNumberFormat="1" applyFont="1" applyAlignment="1" applyProtection="1">
      <alignment horizontal="right" vertical="center" shrinkToFit="1"/>
      <protection/>
    </xf>
    <xf numFmtId="177" fontId="6" fillId="0" borderId="0" xfId="0" applyNumberFormat="1" applyFont="1" applyAlignment="1" applyProtection="1">
      <alignment horizontal="right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176" fontId="5" fillId="0" borderId="0" xfId="0" applyNumberFormat="1" applyFont="1" applyAlignment="1" applyProtection="1">
      <alignment horizontal="center" vertical="center" shrinkToFit="1"/>
      <protection/>
    </xf>
    <xf numFmtId="176" fontId="7" fillId="0" borderId="0" xfId="0" applyNumberFormat="1" applyFont="1" applyAlignment="1" applyProtection="1">
      <alignment horizontal="center" vertical="center" shrinkToFit="1"/>
      <protection/>
    </xf>
    <xf numFmtId="176" fontId="8" fillId="0" borderId="0" xfId="0" applyNumberFormat="1" applyFont="1" applyAlignment="1" applyProtection="1">
      <alignment horizontal="center" vertical="center" shrinkToFit="1"/>
      <protection/>
    </xf>
    <xf numFmtId="176" fontId="2" fillId="2" borderId="1" xfId="0" applyNumberFormat="1" applyFont="1" applyFill="1" applyBorder="1" applyAlignment="1" applyProtection="1">
      <alignment horizontal="center" vertical="center" shrinkToFit="1"/>
      <protection/>
    </xf>
    <xf numFmtId="176" fontId="3" fillId="2" borderId="2" xfId="0" applyNumberFormat="1" applyFont="1" applyFill="1" applyBorder="1" applyAlignment="1" applyProtection="1">
      <alignment horizontal="center" vertical="center" shrinkToFit="1"/>
      <protection/>
    </xf>
    <xf numFmtId="176" fontId="2" fillId="2" borderId="2" xfId="0" applyNumberFormat="1" applyFont="1" applyFill="1" applyBorder="1" applyAlignment="1" applyProtection="1">
      <alignment horizontal="center" vertical="center" shrinkToFit="1"/>
      <protection/>
    </xf>
    <xf numFmtId="176" fontId="4" fillId="2" borderId="2" xfId="0" applyNumberFormat="1" applyFont="1" applyFill="1" applyBorder="1" applyAlignment="1" applyProtection="1">
      <alignment horizontal="center" vertical="center" shrinkToFit="1"/>
      <protection/>
    </xf>
    <xf numFmtId="176" fontId="5" fillId="2" borderId="2" xfId="0" applyNumberFormat="1" applyFont="1" applyFill="1" applyBorder="1" applyAlignment="1" applyProtection="1">
      <alignment horizontal="center" vertical="center" shrinkToFit="1"/>
      <protection/>
    </xf>
    <xf numFmtId="10" fontId="9" fillId="2" borderId="2" xfId="0" applyNumberFormat="1" applyFont="1" applyFill="1" applyBorder="1" applyAlignment="1" applyProtection="1">
      <alignment horizontal="center" vertical="center" shrinkToFit="1"/>
      <protection/>
    </xf>
    <xf numFmtId="176" fontId="11" fillId="2" borderId="2" xfId="0" applyNumberFormat="1" applyFont="1" applyFill="1" applyBorder="1" applyAlignment="1" applyProtection="1">
      <alignment horizontal="center" vertical="center" shrinkToFit="1"/>
      <protection/>
    </xf>
    <xf numFmtId="176" fontId="12" fillId="2" borderId="2" xfId="0" applyNumberFormat="1" applyFont="1" applyFill="1" applyBorder="1" applyAlignment="1" applyProtection="1">
      <alignment horizontal="center" vertical="center" shrinkToFit="1"/>
      <protection/>
    </xf>
    <xf numFmtId="176" fontId="7" fillId="2" borderId="2" xfId="0" applyNumberFormat="1" applyFont="1" applyFill="1" applyBorder="1" applyAlignment="1" applyProtection="1">
      <alignment horizontal="center" vertical="center" shrinkToFit="1"/>
      <protection/>
    </xf>
    <xf numFmtId="176" fontId="2" fillId="2" borderId="3" xfId="0" applyNumberFormat="1" applyFont="1" applyFill="1" applyBorder="1" applyAlignment="1" applyProtection="1">
      <alignment horizontal="center" vertical="center" shrinkToFit="1"/>
      <protection/>
    </xf>
    <xf numFmtId="176" fontId="2" fillId="0" borderId="4" xfId="0" applyNumberFormat="1" applyFont="1" applyBorder="1" applyAlignment="1" applyProtection="1">
      <alignment vertical="center" shrinkToFit="1"/>
      <protection/>
    </xf>
    <xf numFmtId="176" fontId="3" fillId="0" borderId="5" xfId="0" applyNumberFormat="1" applyFont="1" applyBorder="1" applyAlignment="1" applyProtection="1">
      <alignment horizontal="left" vertical="center" shrinkToFit="1"/>
      <protection/>
    </xf>
    <xf numFmtId="176" fontId="2" fillId="0" borderId="5" xfId="0" applyNumberFormat="1" applyFont="1" applyBorder="1" applyAlignment="1" applyProtection="1">
      <alignment horizontal="right" vertical="center" shrinkToFit="1"/>
      <protection/>
    </xf>
    <xf numFmtId="176" fontId="2" fillId="3" borderId="5" xfId="0" applyNumberFormat="1" applyFont="1" applyFill="1" applyBorder="1" applyAlignment="1" applyProtection="1">
      <alignment horizontal="right" vertical="center" shrinkToFit="1"/>
      <protection/>
    </xf>
    <xf numFmtId="176" fontId="4" fillId="0" borderId="5" xfId="0" applyNumberFormat="1" applyFont="1" applyBorder="1" applyAlignment="1" applyProtection="1">
      <alignment horizontal="right" vertical="center" shrinkToFit="1"/>
      <protection/>
    </xf>
    <xf numFmtId="176" fontId="5" fillId="0" borderId="5" xfId="0" applyNumberFormat="1" applyFont="1" applyBorder="1" applyAlignment="1" applyProtection="1">
      <alignment horizontal="right" vertical="center" shrinkToFit="1"/>
      <protection/>
    </xf>
    <xf numFmtId="10" fontId="9" fillId="4" borderId="5" xfId="0" applyNumberFormat="1" applyFont="1" applyFill="1" applyBorder="1" applyAlignment="1" applyProtection="1">
      <alignment horizontal="right" vertical="center" shrinkToFit="1"/>
      <protection/>
    </xf>
    <xf numFmtId="176" fontId="11" fillId="4" borderId="5" xfId="0" applyNumberFormat="1" applyFont="1" applyFill="1" applyBorder="1" applyAlignment="1" applyProtection="1">
      <alignment horizontal="right" vertical="center" shrinkToFit="1"/>
      <protection/>
    </xf>
    <xf numFmtId="176" fontId="2" fillId="4" borderId="5" xfId="0" applyNumberFormat="1" applyFont="1" applyFill="1" applyBorder="1" applyAlignment="1" applyProtection="1">
      <alignment horizontal="right" vertical="center" shrinkToFit="1"/>
      <protection/>
    </xf>
    <xf numFmtId="176" fontId="12" fillId="0" borderId="5" xfId="0" applyNumberFormat="1" applyFont="1" applyBorder="1" applyAlignment="1" applyProtection="1">
      <alignment horizontal="right" vertical="center" shrinkToFit="1"/>
      <protection/>
    </xf>
    <xf numFmtId="176" fontId="5" fillId="5" borderId="5" xfId="0" applyNumberFormat="1" applyFont="1" applyFill="1" applyBorder="1" applyAlignment="1" applyProtection="1">
      <alignment horizontal="right" vertical="center" shrinkToFit="1"/>
      <protection/>
    </xf>
    <xf numFmtId="176" fontId="7" fillId="5" borderId="5" xfId="0" applyNumberFormat="1" applyFont="1" applyFill="1" applyBorder="1" applyAlignment="1" applyProtection="1">
      <alignment horizontal="right" vertical="center" shrinkToFit="1"/>
      <protection/>
    </xf>
    <xf numFmtId="176" fontId="2" fillId="0" borderId="5" xfId="0" applyNumberFormat="1" applyFont="1" applyBorder="1" applyAlignment="1" applyProtection="1">
      <alignment horizontal="center" vertical="center" shrinkToFit="1"/>
      <protection/>
    </xf>
    <xf numFmtId="176" fontId="2" fillId="0" borderId="5" xfId="0" applyNumberFormat="1" applyFont="1" applyFill="1" applyBorder="1" applyAlignment="1" applyProtection="1">
      <alignment horizontal="center" vertical="center" shrinkToFit="1"/>
      <protection/>
    </xf>
    <xf numFmtId="9" fontId="2" fillId="3" borderId="5" xfId="0" applyNumberFormat="1" applyFont="1" applyFill="1" applyBorder="1" applyAlignment="1" applyProtection="1">
      <alignment horizontal="center" vertical="center" shrinkToFit="1"/>
      <protection/>
    </xf>
    <xf numFmtId="176" fontId="13" fillId="6" borderId="5" xfId="0" applyNumberFormat="1" applyFont="1" applyFill="1" applyBorder="1" applyAlignment="1" applyProtection="1">
      <alignment horizontal="center" vertical="center" shrinkToFit="1"/>
      <protection/>
    </xf>
    <xf numFmtId="176" fontId="13" fillId="7" borderId="5" xfId="0" applyNumberFormat="1" applyFont="1" applyFill="1" applyBorder="1" applyAlignment="1" applyProtection="1">
      <alignment horizontal="center" vertical="center" shrinkToFit="1"/>
      <protection/>
    </xf>
    <xf numFmtId="176" fontId="13" fillId="8" borderId="5" xfId="0" applyNumberFormat="1" applyFont="1" applyFill="1" applyBorder="1" applyAlignment="1" applyProtection="1">
      <alignment horizontal="center" vertical="center" shrinkToFit="1"/>
      <protection/>
    </xf>
    <xf numFmtId="176" fontId="13" fillId="9" borderId="5" xfId="0" applyNumberFormat="1" applyFont="1" applyFill="1" applyBorder="1" applyAlignment="1" applyProtection="1">
      <alignment horizontal="center" vertical="center" shrinkToFit="1"/>
      <protection/>
    </xf>
    <xf numFmtId="176" fontId="13" fillId="10" borderId="5" xfId="0" applyNumberFormat="1" applyFont="1" applyFill="1" applyBorder="1" applyAlignment="1" applyProtection="1">
      <alignment horizontal="center" vertical="center" shrinkToFit="1"/>
      <protection/>
    </xf>
    <xf numFmtId="176" fontId="13" fillId="11" borderId="5" xfId="0" applyNumberFormat="1" applyFont="1" applyFill="1" applyBorder="1" applyAlignment="1" applyProtection="1">
      <alignment horizontal="center" vertical="center" shrinkToFit="1"/>
      <protection/>
    </xf>
    <xf numFmtId="176" fontId="13" fillId="0" borderId="5" xfId="0" applyNumberFormat="1" applyFont="1" applyFill="1" applyBorder="1" applyAlignment="1" applyProtection="1">
      <alignment horizontal="center" vertical="center" shrinkToFit="1"/>
      <protection/>
    </xf>
    <xf numFmtId="176" fontId="13" fillId="12" borderId="5" xfId="0" applyNumberFormat="1" applyFont="1" applyFill="1" applyBorder="1" applyAlignment="1" applyProtection="1">
      <alignment horizontal="center" vertical="center" shrinkToFit="1"/>
      <protection/>
    </xf>
    <xf numFmtId="176" fontId="13" fillId="13" borderId="5" xfId="0" applyNumberFormat="1" applyFont="1" applyFill="1" applyBorder="1" applyAlignment="1" applyProtection="1">
      <alignment horizontal="center" vertical="center" shrinkToFit="1"/>
      <protection/>
    </xf>
    <xf numFmtId="176" fontId="13" fillId="14" borderId="5" xfId="0" applyNumberFormat="1" applyFont="1" applyFill="1" applyBorder="1" applyAlignment="1" applyProtection="1">
      <alignment horizontal="center" vertical="center" shrinkToFit="1"/>
      <protection/>
    </xf>
    <xf numFmtId="176" fontId="2" fillId="0" borderId="5" xfId="0" applyNumberFormat="1" applyFont="1" applyFill="1" applyBorder="1" applyAlignment="1" applyProtection="1">
      <alignment vertical="center" shrinkToFit="1"/>
      <protection/>
    </xf>
    <xf numFmtId="176" fontId="2" fillId="15" borderId="5" xfId="0" applyNumberFormat="1" applyFont="1" applyFill="1" applyBorder="1" applyAlignment="1" applyProtection="1">
      <alignment vertical="center" shrinkToFit="1"/>
      <protection/>
    </xf>
    <xf numFmtId="176" fontId="7" fillId="6" borderId="5" xfId="0" applyNumberFormat="1" applyFont="1" applyFill="1" applyBorder="1" applyAlignment="1" applyProtection="1">
      <alignment vertical="center" shrinkToFit="1"/>
      <protection/>
    </xf>
    <xf numFmtId="176" fontId="2" fillId="0" borderId="6" xfId="0" applyNumberFormat="1" applyFont="1" applyFill="1" applyBorder="1" applyAlignment="1" applyProtection="1">
      <alignment vertical="center" shrinkToFit="1"/>
      <protection/>
    </xf>
    <xf numFmtId="176" fontId="13" fillId="16" borderId="5" xfId="0" applyNumberFormat="1" applyFont="1" applyFill="1" applyBorder="1" applyAlignment="1" applyProtection="1">
      <alignment horizontal="center" vertical="center" shrinkToFit="1"/>
      <protection/>
    </xf>
    <xf numFmtId="176" fontId="13" fillId="15" borderId="5" xfId="0" applyNumberFormat="1" applyFont="1" applyFill="1" applyBorder="1" applyAlignment="1" applyProtection="1">
      <alignment horizontal="center" vertical="center" shrinkToFit="1"/>
      <protection/>
    </xf>
    <xf numFmtId="176" fontId="2" fillId="6" borderId="5" xfId="0" applyNumberFormat="1" applyFont="1" applyFill="1" applyBorder="1" applyAlignment="1" applyProtection="1">
      <alignment horizontal="right" vertical="center" shrinkToFit="1"/>
      <protection/>
    </xf>
    <xf numFmtId="176" fontId="2" fillId="5" borderId="5" xfId="0" applyNumberFormat="1" applyFont="1" applyFill="1" applyBorder="1" applyAlignment="1" applyProtection="1">
      <alignment horizontal="center" vertical="center" shrinkToFit="1"/>
      <protection/>
    </xf>
    <xf numFmtId="176" fontId="2" fillId="0" borderId="5" xfId="0" applyNumberFormat="1" applyFont="1" applyFill="1" applyBorder="1" applyAlignment="1" applyProtection="1">
      <alignment horizontal="right" vertical="center" shrinkToFit="1"/>
      <protection/>
    </xf>
    <xf numFmtId="9" fontId="2" fillId="0" borderId="5" xfId="0" applyNumberFormat="1" applyFont="1" applyFill="1" applyBorder="1" applyAlignment="1" applyProtection="1">
      <alignment horizontal="center" vertical="center" shrinkToFit="1"/>
      <protection/>
    </xf>
    <xf numFmtId="9" fontId="2" fillId="4" borderId="5" xfId="0" applyNumberFormat="1" applyFont="1" applyFill="1" applyBorder="1" applyAlignment="1" applyProtection="1">
      <alignment horizontal="center" vertical="center" shrinkToFit="1"/>
      <protection/>
    </xf>
    <xf numFmtId="176" fontId="13" fillId="17" borderId="5" xfId="0" applyNumberFormat="1" applyFont="1" applyFill="1" applyBorder="1" applyAlignment="1" applyProtection="1">
      <alignment horizontal="center" vertical="center" shrinkToFit="1"/>
      <protection/>
    </xf>
    <xf numFmtId="176" fontId="13" fillId="5" borderId="5" xfId="0" applyNumberFormat="1" applyFont="1" applyFill="1" applyBorder="1" applyAlignment="1" applyProtection="1">
      <alignment horizontal="center" vertical="center" shrinkToFit="1"/>
      <protection/>
    </xf>
    <xf numFmtId="176" fontId="2" fillId="0" borderId="5" xfId="0" applyNumberFormat="1" applyFont="1" applyBorder="1" applyAlignment="1" applyProtection="1">
      <alignment vertical="center" shrinkToFit="1"/>
      <protection/>
    </xf>
    <xf numFmtId="176" fontId="2" fillId="0" borderId="6" xfId="0" applyNumberFormat="1" applyFont="1" applyBorder="1" applyAlignment="1" applyProtection="1">
      <alignment vertical="center" shrinkToFit="1"/>
      <protection/>
    </xf>
    <xf numFmtId="176" fontId="13" fillId="18" borderId="5" xfId="0" applyNumberFormat="1" applyFont="1" applyFill="1" applyBorder="1" applyAlignment="1" applyProtection="1">
      <alignment horizontal="center" vertical="center" shrinkToFit="1"/>
      <protection/>
    </xf>
    <xf numFmtId="176" fontId="13" fillId="19" borderId="5" xfId="0" applyNumberFormat="1" applyFont="1" applyFill="1" applyBorder="1" applyAlignment="1" applyProtection="1">
      <alignment horizontal="center" vertical="center" shrinkToFit="1"/>
      <protection/>
    </xf>
    <xf numFmtId="176" fontId="2" fillId="15" borderId="6" xfId="0" applyNumberFormat="1" applyFont="1" applyFill="1" applyBorder="1" applyAlignment="1" applyProtection="1">
      <alignment vertical="center" shrinkToFit="1"/>
      <protection/>
    </xf>
    <xf numFmtId="9" fontId="2" fillId="20" borderId="5" xfId="0" applyNumberFormat="1" applyFont="1" applyFill="1" applyBorder="1" applyAlignment="1" applyProtection="1">
      <alignment horizontal="center" vertical="center" shrinkToFit="1"/>
      <protection/>
    </xf>
    <xf numFmtId="176" fontId="13" fillId="0" borderId="5" xfId="0" applyNumberFormat="1" applyFont="1" applyBorder="1" applyAlignment="1" applyProtection="1">
      <alignment horizontal="center" vertical="center" shrinkToFit="1"/>
      <protection/>
    </xf>
    <xf numFmtId="176" fontId="12" fillId="5" borderId="5" xfId="0" applyNumberFormat="1" applyFont="1" applyFill="1" applyBorder="1" applyAlignment="1" applyProtection="1">
      <alignment horizontal="right" vertical="center" shrinkToFit="1"/>
      <protection/>
    </xf>
    <xf numFmtId="176" fontId="7" fillId="0" borderId="5" xfId="0" applyNumberFormat="1" applyFont="1" applyBorder="1" applyAlignment="1" applyProtection="1">
      <alignment horizontal="right" vertical="center" shrinkToFit="1"/>
      <protection/>
    </xf>
    <xf numFmtId="176" fontId="5" fillId="0" borderId="5" xfId="0" applyNumberFormat="1" applyFont="1" applyBorder="1" applyAlignment="1" applyProtection="1">
      <alignment horizontal="center" vertical="center" shrinkToFit="1"/>
      <protection/>
    </xf>
    <xf numFmtId="176" fontId="7" fillId="0" borderId="5" xfId="0" applyNumberFormat="1" applyFont="1" applyBorder="1" applyAlignment="1" applyProtection="1">
      <alignment horizontal="center" vertical="center" shrinkToFit="1"/>
      <protection/>
    </xf>
    <xf numFmtId="176" fontId="13" fillId="21" borderId="5" xfId="0" applyNumberFormat="1" applyFont="1" applyFill="1" applyBorder="1" applyAlignment="1" applyProtection="1">
      <alignment horizontal="center" vertical="center" shrinkToFit="1"/>
      <protection/>
    </xf>
    <xf numFmtId="176" fontId="13" fillId="20" borderId="5" xfId="0" applyNumberFormat="1" applyFont="1" applyFill="1" applyBorder="1" applyAlignment="1" applyProtection="1">
      <alignment horizontal="center" vertical="center" shrinkToFit="1"/>
      <protection/>
    </xf>
    <xf numFmtId="9" fontId="2" fillId="18" borderId="5" xfId="0" applyNumberFormat="1" applyFont="1" applyFill="1" applyBorder="1" applyAlignment="1" applyProtection="1">
      <alignment horizontal="center" vertical="center" shrinkToFit="1"/>
      <protection/>
    </xf>
    <xf numFmtId="176" fontId="2" fillId="4" borderId="4" xfId="0" applyNumberFormat="1" applyFont="1" applyFill="1" applyBorder="1" applyAlignment="1" applyProtection="1">
      <alignment horizontal="right" vertical="center" shrinkToFit="1"/>
      <protection/>
    </xf>
    <xf numFmtId="176" fontId="3" fillId="4" borderId="5" xfId="0" applyNumberFormat="1" applyFont="1" applyFill="1" applyBorder="1" applyAlignment="1" applyProtection="1">
      <alignment horizontal="left" vertical="center" shrinkToFit="1"/>
      <protection/>
    </xf>
    <xf numFmtId="177" fontId="7" fillId="4" borderId="5" xfId="0" applyNumberFormat="1" applyFont="1" applyFill="1" applyBorder="1" applyAlignment="1" applyProtection="1">
      <alignment horizontal="right" vertical="center" shrinkToFit="1"/>
      <protection/>
    </xf>
    <xf numFmtId="176" fontId="7" fillId="4" borderId="5" xfId="0" applyNumberFormat="1" applyFont="1" applyFill="1" applyBorder="1" applyAlignment="1" applyProtection="1">
      <alignment horizontal="right" vertical="center" shrinkToFit="1"/>
      <protection/>
    </xf>
    <xf numFmtId="10" fontId="7" fillId="4" borderId="5" xfId="0" applyNumberFormat="1" applyFont="1" applyFill="1" applyBorder="1" applyAlignment="1" applyProtection="1">
      <alignment horizontal="right" vertical="center" shrinkToFit="1"/>
      <protection/>
    </xf>
    <xf numFmtId="178" fontId="7" fillId="4" borderId="5" xfId="0" applyNumberFormat="1" applyFont="1" applyFill="1" applyBorder="1" applyAlignment="1" applyProtection="1">
      <alignment horizontal="right" vertical="center" shrinkToFit="1"/>
      <protection/>
    </xf>
    <xf numFmtId="176" fontId="5" fillId="4" borderId="5" xfId="0" applyNumberFormat="1" applyFont="1" applyFill="1" applyBorder="1" applyAlignment="1" applyProtection="1">
      <alignment horizontal="right" vertical="center" shrinkToFit="1"/>
      <protection/>
    </xf>
    <xf numFmtId="177" fontId="7" fillId="4" borderId="5" xfId="0" applyNumberFormat="1" applyFont="1" applyFill="1" applyBorder="1" applyAlignment="1" applyProtection="1">
      <alignment horizontal="center" vertical="center" shrinkToFit="1"/>
      <protection/>
    </xf>
    <xf numFmtId="176" fontId="13" fillId="4" borderId="5" xfId="0" applyNumberFormat="1" applyFont="1" applyFill="1" applyBorder="1" applyAlignment="1" applyProtection="1">
      <alignment horizontal="center" vertical="center" shrinkToFit="1"/>
      <protection/>
    </xf>
    <xf numFmtId="176" fontId="2" fillId="15" borderId="7" xfId="0" applyNumberFormat="1" applyFont="1" applyFill="1" applyBorder="1" applyAlignment="1" applyProtection="1">
      <alignment horizontal="right" vertical="center" shrinkToFit="1"/>
      <protection/>
    </xf>
    <xf numFmtId="176" fontId="3" fillId="15" borderId="8" xfId="0" applyNumberFormat="1" applyFont="1" applyFill="1" applyBorder="1" applyAlignment="1" applyProtection="1">
      <alignment horizontal="left" vertical="center" shrinkToFit="1"/>
      <protection/>
    </xf>
    <xf numFmtId="176" fontId="4" fillId="15" borderId="8" xfId="0" applyNumberFormat="1" applyFont="1" applyFill="1" applyBorder="1" applyAlignment="1" applyProtection="1">
      <alignment horizontal="right" vertical="center" shrinkToFit="1"/>
      <protection/>
    </xf>
    <xf numFmtId="10" fontId="4" fillId="15" borderId="8" xfId="0" applyNumberFormat="1" applyFont="1" applyFill="1" applyBorder="1" applyAlignment="1" applyProtection="1">
      <alignment horizontal="right" vertical="center" shrinkToFit="1"/>
      <protection/>
    </xf>
    <xf numFmtId="177" fontId="4" fillId="15" borderId="8" xfId="0" applyNumberFormat="1" applyFont="1" applyFill="1" applyBorder="1" applyAlignment="1" applyProtection="1">
      <alignment horizontal="right" vertical="center" shrinkToFit="1"/>
      <protection/>
    </xf>
    <xf numFmtId="176" fontId="5" fillId="15" borderId="8" xfId="0" applyNumberFormat="1" applyFont="1" applyFill="1" applyBorder="1" applyAlignment="1" applyProtection="1">
      <alignment horizontal="right" vertical="center" shrinkToFit="1"/>
      <protection/>
    </xf>
    <xf numFmtId="176" fontId="7" fillId="15" borderId="8" xfId="0" applyNumberFormat="1" applyFont="1" applyFill="1" applyBorder="1" applyAlignment="1" applyProtection="1">
      <alignment horizontal="right" vertical="center" shrinkToFit="1"/>
      <protection/>
    </xf>
    <xf numFmtId="176" fontId="2" fillId="15" borderId="8" xfId="0" applyNumberFormat="1" applyFont="1" applyFill="1" applyBorder="1" applyAlignment="1" applyProtection="1">
      <alignment horizontal="right" vertical="center" shrinkToFit="1"/>
      <protection/>
    </xf>
    <xf numFmtId="176" fontId="4" fillId="15" borderId="8" xfId="0" applyNumberFormat="1" applyFont="1" applyFill="1" applyBorder="1" applyAlignment="1" applyProtection="1">
      <alignment horizontal="center" vertical="center" shrinkToFit="1"/>
      <protection/>
    </xf>
    <xf numFmtId="176" fontId="13" fillId="15" borderId="8" xfId="0" applyNumberFormat="1" applyFont="1" applyFill="1" applyBorder="1" applyAlignment="1" applyProtection="1">
      <alignment horizontal="center" vertical="center" shrinkToFit="1"/>
      <protection/>
    </xf>
    <xf numFmtId="176" fontId="4" fillId="15" borderId="9" xfId="0" applyNumberFormat="1" applyFont="1" applyFill="1" applyBorder="1" applyAlignment="1" applyProtection="1">
      <alignment horizontal="right" vertical="center" shrinkToFit="1"/>
      <protection/>
    </xf>
    <xf numFmtId="176" fontId="2" fillId="6" borderId="10" xfId="0" applyNumberFormat="1" applyFont="1" applyFill="1" applyBorder="1" applyAlignment="1" applyProtection="1">
      <alignment horizontal="center" vertical="center" shrinkToFit="1"/>
      <protection/>
    </xf>
    <xf numFmtId="176" fontId="2" fillId="0" borderId="11" xfId="0" applyNumberFormat="1" applyFont="1" applyBorder="1" applyAlignment="1" applyProtection="1">
      <alignment horizontal="center" vertical="center" shrinkToFit="1"/>
      <protection/>
    </xf>
    <xf numFmtId="176" fontId="2" fillId="6" borderId="11" xfId="0" applyNumberFormat="1" applyFont="1" applyFill="1" applyBorder="1" applyAlignment="1" applyProtection="1">
      <alignment horizontal="center" vertical="center" shrinkToFit="1"/>
      <protection/>
    </xf>
    <xf numFmtId="176" fontId="2" fillId="10" borderId="11" xfId="0" applyNumberFormat="1" applyFont="1" applyFill="1" applyBorder="1" applyAlignment="1" applyProtection="1">
      <alignment horizontal="center" vertical="center" shrinkToFit="1"/>
      <protection/>
    </xf>
    <xf numFmtId="176" fontId="2" fillId="0" borderId="12" xfId="0" applyNumberFormat="1" applyFont="1" applyBorder="1" applyAlignment="1" applyProtection="1">
      <alignment horizontal="center" vertical="center" shrinkToFit="1"/>
      <protection/>
    </xf>
    <xf numFmtId="176" fontId="2" fillId="0" borderId="13" xfId="0" applyNumberFormat="1" applyFont="1" applyFill="1" applyBorder="1" applyAlignment="1" applyProtection="1">
      <alignment horizontal="center" vertical="center" shrinkToFit="1"/>
      <protection/>
    </xf>
    <xf numFmtId="176" fontId="2" fillId="0" borderId="14" xfId="0" applyNumberFormat="1" applyFont="1" applyFill="1" applyBorder="1" applyAlignment="1" applyProtection="1">
      <alignment horizontal="center" vertical="center" shrinkToFit="1"/>
      <protection/>
    </xf>
    <xf numFmtId="176" fontId="2" fillId="0" borderId="15" xfId="0" applyNumberFormat="1" applyFont="1" applyFill="1" applyBorder="1" applyAlignment="1" applyProtection="1">
      <alignment horizontal="center" vertical="center" shrinkToFit="1"/>
      <protection/>
    </xf>
    <xf numFmtId="176" fontId="2" fillId="5" borderId="13" xfId="0" applyNumberFormat="1" applyFont="1" applyFill="1" applyBorder="1" applyAlignment="1" applyProtection="1">
      <alignment horizontal="center" vertical="center" shrinkToFit="1"/>
      <protection/>
    </xf>
    <xf numFmtId="176" fontId="2" fillId="6" borderId="14" xfId="0" applyNumberFormat="1" applyFont="1" applyFill="1" applyBorder="1" applyAlignment="1" applyProtection="1">
      <alignment horizontal="center" vertical="center" shrinkToFit="1"/>
      <protection/>
    </xf>
    <xf numFmtId="176" fontId="2" fillId="10" borderId="14" xfId="0" applyNumberFormat="1" applyFont="1" applyFill="1" applyBorder="1" applyAlignment="1" applyProtection="1">
      <alignment horizontal="center" vertical="center" shrinkToFit="1"/>
      <protection/>
    </xf>
    <xf numFmtId="176" fontId="2" fillId="0" borderId="14" xfId="0" applyNumberFormat="1" applyFont="1" applyBorder="1" applyAlignment="1" applyProtection="1">
      <alignment horizontal="center" vertical="center" shrinkToFit="1"/>
      <protection/>
    </xf>
    <xf numFmtId="176" fontId="2" fillId="6" borderId="15" xfId="0" applyNumberFormat="1" applyFont="1" applyFill="1" applyBorder="1" applyAlignment="1" applyProtection="1">
      <alignment horizontal="center" vertical="center" shrinkToFit="1"/>
      <protection/>
    </xf>
    <xf numFmtId="176" fontId="2" fillId="18" borderId="14" xfId="0" applyNumberFormat="1" applyFont="1" applyFill="1" applyBorder="1" applyAlignment="1" applyProtection="1">
      <alignment horizontal="center" vertical="center" shrinkToFit="1"/>
      <protection/>
    </xf>
    <xf numFmtId="176" fontId="2" fillId="18" borderId="15" xfId="0" applyNumberFormat="1" applyFont="1" applyFill="1" applyBorder="1" applyAlignment="1" applyProtection="1">
      <alignment horizontal="center" vertical="center" shrinkToFit="1"/>
      <protection/>
    </xf>
    <xf numFmtId="176" fontId="2" fillId="0" borderId="15" xfId="0" applyNumberFormat="1" applyFont="1" applyBorder="1" applyAlignment="1" applyProtection="1">
      <alignment horizontal="center" vertical="center" shrinkToFit="1"/>
      <protection/>
    </xf>
    <xf numFmtId="176" fontId="2" fillId="5" borderId="14" xfId="0" applyNumberFormat="1" applyFont="1" applyFill="1" applyBorder="1" applyAlignment="1" applyProtection="1">
      <alignment horizontal="center" vertical="center" shrinkToFit="1"/>
      <protection/>
    </xf>
    <xf numFmtId="176" fontId="2" fillId="5" borderId="15" xfId="0" applyNumberFormat="1" applyFont="1" applyFill="1" applyBorder="1" applyAlignment="1" applyProtection="1">
      <alignment horizontal="center" vertical="center" shrinkToFit="1"/>
      <protection/>
    </xf>
    <xf numFmtId="176" fontId="2" fillId="5" borderId="16" xfId="0" applyNumberFormat="1" applyFont="1" applyFill="1" applyBorder="1" applyAlignment="1" applyProtection="1">
      <alignment horizontal="center" vertical="center" shrinkToFit="1"/>
      <protection/>
    </xf>
    <xf numFmtId="176" fontId="2" fillId="18" borderId="17" xfId="0" applyNumberFormat="1" applyFont="1" applyFill="1" applyBorder="1" applyAlignment="1" applyProtection="1">
      <alignment horizontal="center" vertical="center" shrinkToFit="1"/>
      <protection/>
    </xf>
    <xf numFmtId="176" fontId="2" fillId="5" borderId="17" xfId="0" applyNumberFormat="1" applyFont="1" applyFill="1" applyBorder="1" applyAlignment="1" applyProtection="1">
      <alignment horizontal="center" vertical="center" shrinkToFit="1"/>
      <protection/>
    </xf>
    <xf numFmtId="176" fontId="2" fillId="5" borderId="18" xfId="0" applyNumberFormat="1" applyFont="1" applyFill="1" applyBorder="1" applyAlignment="1" applyProtection="1">
      <alignment horizontal="center" vertical="center" shrinkToFit="1"/>
      <protection/>
    </xf>
    <xf numFmtId="177" fontId="9" fillId="2" borderId="2" xfId="0" applyNumberFormat="1" applyFont="1" applyFill="1" applyBorder="1" applyAlignment="1" applyProtection="1">
      <alignment horizontal="center" vertical="center" shrinkToFit="1"/>
      <protection/>
    </xf>
    <xf numFmtId="177" fontId="9" fillId="4" borderId="5" xfId="0" applyNumberFormat="1" applyFont="1" applyFill="1" applyBorder="1" applyAlignment="1" applyProtection="1">
      <alignment horizontal="right" vertical="center" shrinkToFit="1"/>
      <protection/>
    </xf>
    <xf numFmtId="177" fontId="10" fillId="2" borderId="2" xfId="0" applyNumberFormat="1" applyFont="1" applyFill="1" applyBorder="1" applyAlignment="1" applyProtection="1">
      <alignment horizontal="right" vertical="center" shrinkToFit="1"/>
      <protection/>
    </xf>
    <xf numFmtId="177" fontId="10" fillId="4" borderId="5" xfId="0" applyNumberFormat="1" applyFont="1" applyFill="1" applyBorder="1" applyAlignment="1" applyProtection="1">
      <alignment horizontal="right" vertical="center" shrinkToFit="1"/>
      <protection/>
    </xf>
    <xf numFmtId="176" fontId="2" fillId="22" borderId="5" xfId="0" applyNumberFormat="1" applyFont="1" applyFill="1" applyBorder="1" applyAlignment="1" applyProtection="1">
      <alignment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2" fillId="2" borderId="2" xfId="0" applyNumberFormat="1" applyFont="1" applyFill="1" applyBorder="1" applyAlignment="1" applyProtection="1">
      <alignment horizontal="center" vertical="center" shrinkToFit="1"/>
      <protection/>
    </xf>
    <xf numFmtId="49" fontId="2" fillId="0" borderId="5" xfId="0" applyNumberFormat="1" applyFont="1" applyBorder="1" applyAlignment="1" applyProtection="1">
      <alignment horizontal="right" vertical="center" shrinkToFit="1"/>
      <protection/>
    </xf>
    <xf numFmtId="49" fontId="7" fillId="4" borderId="5" xfId="0" applyNumberFormat="1" applyFont="1" applyFill="1" applyBorder="1" applyAlignment="1" applyProtection="1">
      <alignment horizontal="right" vertical="center" shrinkToFit="1"/>
      <protection/>
    </xf>
    <xf numFmtId="49" fontId="4" fillId="15" borderId="8" xfId="0" applyNumberFormat="1" applyFont="1" applyFill="1" applyBorder="1" applyAlignment="1" applyProtection="1">
      <alignment horizontal="right" vertical="center" shrinkToFit="1"/>
      <protection/>
    </xf>
    <xf numFmtId="176" fontId="13" fillId="23" borderId="5" xfId="0" applyNumberFormat="1" applyFont="1" applyFill="1" applyBorder="1" applyAlignment="1" applyProtection="1">
      <alignment horizontal="center" vertical="center" shrinkToFit="1"/>
      <protection/>
    </xf>
    <xf numFmtId="176" fontId="7" fillId="23" borderId="5" xfId="0" applyNumberFormat="1" applyFont="1" applyFill="1" applyBorder="1" applyAlignment="1" applyProtection="1">
      <alignment vertical="center" shrinkToFit="1"/>
      <protection/>
    </xf>
    <xf numFmtId="176" fontId="2" fillId="24" borderId="5" xfId="0" applyNumberFormat="1" applyFont="1" applyFill="1" applyBorder="1" applyAlignment="1" applyProtection="1">
      <alignment horizontal="right" vertical="center" shrinkToFit="1"/>
      <protection/>
    </xf>
    <xf numFmtId="176" fontId="13" fillId="25" borderId="5" xfId="0" applyNumberFormat="1" applyFont="1" applyFill="1" applyBorder="1" applyAlignment="1" applyProtection="1">
      <alignment horizontal="center" vertical="center" shrinkToFit="1"/>
      <protection/>
    </xf>
    <xf numFmtId="176" fontId="13" fillId="26" borderId="5" xfId="0" applyNumberFormat="1" applyFont="1" applyFill="1" applyBorder="1" applyAlignment="1" applyProtection="1">
      <alignment horizontal="center" vertical="center" shrinkToFit="1"/>
      <protection/>
    </xf>
    <xf numFmtId="176" fontId="2" fillId="23" borderId="14" xfId="0" applyNumberFormat="1" applyFont="1" applyFill="1" applyBorder="1" applyAlignment="1" applyProtection="1">
      <alignment horizontal="center" vertical="center" shrinkToFit="1"/>
      <protection/>
    </xf>
    <xf numFmtId="182" fontId="7" fillId="4" borderId="5" xfId="0" applyNumberFormat="1" applyFont="1" applyFill="1" applyBorder="1" applyAlignment="1" applyProtection="1">
      <alignment horizontal="right" vertical="center" shrinkToFit="1"/>
      <protection/>
    </xf>
    <xf numFmtId="176" fontId="2" fillId="0" borderId="5" xfId="0" applyNumberFormat="1" applyFont="1" applyBorder="1" applyAlignment="1" applyProtection="1">
      <alignment horizontal="center" vertical="center" shrinkToFit="1"/>
      <protection/>
    </xf>
    <xf numFmtId="176" fontId="2" fillId="4" borderId="5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A50"/>
  <sheetViews>
    <sheetView showGridLines="0"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8.796875" defaultRowHeight="21.75" customHeight="1"/>
  <cols>
    <col min="1" max="1" width="1" style="1" customWidth="1"/>
    <col min="2" max="2" width="3" style="1" customWidth="1"/>
    <col min="3" max="3" width="14.5" style="2" customWidth="1"/>
    <col min="4" max="4" width="8" style="121" customWidth="1"/>
    <col min="5" max="5" width="4.8984375" style="3" customWidth="1"/>
    <col min="6" max="6" width="8" style="3" customWidth="1"/>
    <col min="7" max="7" width="10.5" style="4" customWidth="1"/>
    <col min="8" max="9" width="9.09765625" style="4" customWidth="1"/>
    <col min="10" max="10" width="9.09765625" style="5" customWidth="1"/>
    <col min="11" max="11" width="8.8984375" style="6" customWidth="1"/>
    <col min="12" max="12" width="10.09765625" style="6" customWidth="1"/>
    <col min="13" max="13" width="11.3984375" style="7" customWidth="1"/>
    <col min="14" max="14" width="10.19921875" style="7" customWidth="1"/>
    <col min="15" max="16" width="7.69921875" style="7" customWidth="1"/>
    <col min="17" max="17" width="6.5" style="7" customWidth="1"/>
    <col min="18" max="18" width="5.59765625" style="3" customWidth="1"/>
    <col min="19" max="24" width="5.59765625" style="8" customWidth="1"/>
    <col min="25" max="27" width="5.59765625" style="9" customWidth="1"/>
    <col min="28" max="30" width="5.59765625" style="10" customWidth="1"/>
    <col min="31" max="31" width="16.19921875" style="9" customWidth="1"/>
    <col min="32" max="32" width="16.19921875" style="10" customWidth="1"/>
    <col min="33" max="33" width="17.5" style="8" customWidth="1"/>
    <col min="34" max="34" width="7.3984375" style="8" customWidth="1"/>
    <col min="35" max="35" width="5.59765625" style="8" customWidth="1"/>
    <col min="36" max="36" width="9.8984375" style="8" customWidth="1"/>
    <col min="37" max="37" width="8" style="8" customWidth="1"/>
    <col min="38" max="38" width="9" style="11" customWidth="1"/>
    <col min="39" max="39" width="2.3984375" style="11" customWidth="1"/>
    <col min="40" max="40" width="6.3984375" style="11" customWidth="1"/>
    <col min="41" max="41" width="9" style="11" customWidth="1"/>
    <col min="42" max="42" width="2.3984375" style="11" customWidth="1"/>
    <col min="43" max="43" width="6.3984375" style="11" customWidth="1"/>
    <col min="44" max="44" width="9" style="11" customWidth="1"/>
    <col min="45" max="45" width="2.3984375" style="11" customWidth="1"/>
    <col min="46" max="46" width="6.3984375" style="11" customWidth="1"/>
    <col min="47" max="47" width="9" style="11" customWidth="1"/>
    <col min="48" max="48" width="2.3984375" style="11" customWidth="1"/>
    <col min="49" max="49" width="6.3984375" style="11" customWidth="1"/>
    <col min="50" max="50" width="9" style="11" customWidth="1"/>
    <col min="51" max="51" width="2.3984375" style="11" customWidth="1"/>
    <col min="52" max="52" width="6.3984375" style="11" customWidth="1"/>
    <col min="53" max="53" width="9" style="11" customWidth="1"/>
    <col min="54" max="54" width="2.3984375" style="11" customWidth="1"/>
    <col min="55" max="55" width="6.3984375" style="11" customWidth="1"/>
    <col min="56" max="56" width="9" style="11" customWidth="1"/>
    <col min="57" max="57" width="2.3984375" style="11" customWidth="1"/>
    <col min="58" max="58" width="6.3984375" style="11" customWidth="1"/>
    <col min="59" max="59" width="9" style="11" customWidth="1"/>
    <col min="60" max="60" width="2.3984375" style="11" customWidth="1"/>
    <col min="61" max="61" width="6.3984375" style="11" customWidth="1"/>
    <col min="62" max="62" width="9" style="11" customWidth="1"/>
    <col min="63" max="63" width="2.3984375" style="11" customWidth="1"/>
    <col min="64" max="64" width="6.3984375" style="11" customWidth="1"/>
    <col min="65" max="65" width="9" style="11" customWidth="1"/>
    <col min="66" max="66" width="2.3984375" style="11" customWidth="1"/>
    <col min="67" max="67" width="6.3984375" style="11" customWidth="1"/>
    <col min="68" max="79" width="6.5" style="1" customWidth="1"/>
    <col min="80" max="16384" width="9" style="1" customWidth="1"/>
  </cols>
  <sheetData>
    <row r="1" ht="21.75" customHeight="1">
      <c r="C1" s="2" t="s">
        <v>475</v>
      </c>
    </row>
    <row r="2" spans="2:79" s="8" customFormat="1" ht="21.75" customHeight="1">
      <c r="B2" s="12"/>
      <c r="C2" s="13" t="s">
        <v>0</v>
      </c>
      <c r="D2" s="122" t="s">
        <v>1</v>
      </c>
      <c r="E2" s="14" t="s">
        <v>2</v>
      </c>
      <c r="F2" s="14" t="s">
        <v>3</v>
      </c>
      <c r="G2" s="15" t="s">
        <v>4</v>
      </c>
      <c r="H2" s="15" t="s">
        <v>5</v>
      </c>
      <c r="I2" s="15" t="s">
        <v>6</v>
      </c>
      <c r="J2" s="16" t="s">
        <v>7</v>
      </c>
      <c r="K2" s="17" t="s">
        <v>8</v>
      </c>
      <c r="L2" s="17" t="s">
        <v>9</v>
      </c>
      <c r="M2" s="116" t="s">
        <v>10</v>
      </c>
      <c r="N2" s="116" t="s">
        <v>11</v>
      </c>
      <c r="O2" s="118" t="s">
        <v>12</v>
      </c>
      <c r="P2" s="118" t="s">
        <v>13</v>
      </c>
      <c r="Q2" s="118" t="s">
        <v>14</v>
      </c>
      <c r="R2" s="18" t="s">
        <v>15</v>
      </c>
      <c r="S2" s="14" t="s">
        <v>16</v>
      </c>
      <c r="T2" s="14" t="s">
        <v>17</v>
      </c>
      <c r="U2" s="14" t="s">
        <v>18</v>
      </c>
      <c r="V2" s="19" t="s">
        <v>19</v>
      </c>
      <c r="W2" s="19" t="s">
        <v>20</v>
      </c>
      <c r="X2" s="19" t="s">
        <v>21</v>
      </c>
      <c r="Y2" s="16" t="s">
        <v>22</v>
      </c>
      <c r="Z2" s="16" t="s">
        <v>23</v>
      </c>
      <c r="AA2" s="16" t="s">
        <v>24</v>
      </c>
      <c r="AB2" s="20" t="s">
        <v>25</v>
      </c>
      <c r="AC2" s="20" t="s">
        <v>26</v>
      </c>
      <c r="AD2" s="20" t="s">
        <v>27</v>
      </c>
      <c r="AE2" s="16" t="s">
        <v>28</v>
      </c>
      <c r="AF2" s="20" t="s">
        <v>29</v>
      </c>
      <c r="AG2" s="14" t="s">
        <v>30</v>
      </c>
      <c r="AH2" s="14" t="s">
        <v>31</v>
      </c>
      <c r="AI2" s="14" t="s">
        <v>32</v>
      </c>
      <c r="AJ2" s="14" t="s">
        <v>33</v>
      </c>
      <c r="AK2" s="14" t="s">
        <v>34</v>
      </c>
      <c r="AL2" s="14" t="s">
        <v>35</v>
      </c>
      <c r="AM2" s="14" t="s">
        <v>36</v>
      </c>
      <c r="AN2" s="14" t="s">
        <v>37</v>
      </c>
      <c r="AO2" s="14" t="s">
        <v>38</v>
      </c>
      <c r="AP2" s="14" t="s">
        <v>36</v>
      </c>
      <c r="AQ2" s="14" t="s">
        <v>37</v>
      </c>
      <c r="AR2" s="14" t="s">
        <v>39</v>
      </c>
      <c r="AS2" s="14" t="s">
        <v>36</v>
      </c>
      <c r="AT2" s="14" t="s">
        <v>37</v>
      </c>
      <c r="AU2" s="14" t="s">
        <v>40</v>
      </c>
      <c r="AV2" s="14" t="s">
        <v>36</v>
      </c>
      <c r="AW2" s="14" t="s">
        <v>37</v>
      </c>
      <c r="AX2" s="14" t="s">
        <v>41</v>
      </c>
      <c r="AY2" s="14" t="s">
        <v>36</v>
      </c>
      <c r="AZ2" s="14" t="s">
        <v>37</v>
      </c>
      <c r="BA2" s="14" t="s">
        <v>42</v>
      </c>
      <c r="BB2" s="14" t="s">
        <v>36</v>
      </c>
      <c r="BC2" s="14" t="s">
        <v>37</v>
      </c>
      <c r="BD2" s="14" t="s">
        <v>43</v>
      </c>
      <c r="BE2" s="14" t="s">
        <v>36</v>
      </c>
      <c r="BF2" s="14" t="s">
        <v>37</v>
      </c>
      <c r="BG2" s="14" t="s">
        <v>44</v>
      </c>
      <c r="BH2" s="14" t="s">
        <v>36</v>
      </c>
      <c r="BI2" s="14" t="s">
        <v>37</v>
      </c>
      <c r="BJ2" s="14" t="s">
        <v>45</v>
      </c>
      <c r="BK2" s="14" t="s">
        <v>36</v>
      </c>
      <c r="BL2" s="14" t="s">
        <v>37</v>
      </c>
      <c r="BM2" s="14" t="s">
        <v>46</v>
      </c>
      <c r="BN2" s="14" t="s">
        <v>36</v>
      </c>
      <c r="BO2" s="14" t="s">
        <v>37</v>
      </c>
      <c r="BP2" s="14" t="s">
        <v>47</v>
      </c>
      <c r="BQ2" s="14" t="s">
        <v>48</v>
      </c>
      <c r="BR2" s="14" t="s">
        <v>49</v>
      </c>
      <c r="BS2" s="14" t="s">
        <v>50</v>
      </c>
      <c r="BT2" s="14" t="s">
        <v>51</v>
      </c>
      <c r="BU2" s="14" t="s">
        <v>52</v>
      </c>
      <c r="BV2" s="14" t="s">
        <v>53</v>
      </c>
      <c r="BW2" s="14" t="s">
        <v>54</v>
      </c>
      <c r="BX2" s="14" t="s">
        <v>55</v>
      </c>
      <c r="BY2" s="14" t="s">
        <v>56</v>
      </c>
      <c r="BZ2" s="14" t="s">
        <v>57</v>
      </c>
      <c r="CA2" s="21" t="s">
        <v>58</v>
      </c>
    </row>
    <row r="3" spans="2:79" ht="21.75" customHeight="1">
      <c r="B3" s="22">
        <v>35</v>
      </c>
      <c r="C3" s="23" t="s">
        <v>484</v>
      </c>
      <c r="D3" s="123" t="s">
        <v>471</v>
      </c>
      <c r="E3" s="24">
        <v>3</v>
      </c>
      <c r="F3" s="55" t="s">
        <v>483</v>
      </c>
      <c r="G3" s="26">
        <v>835855</v>
      </c>
      <c r="H3" s="26">
        <v>334769</v>
      </c>
      <c r="I3" s="26">
        <v>106717</v>
      </c>
      <c r="J3" s="27">
        <v>0</v>
      </c>
      <c r="K3" s="28" t="e">
        <f>+(+S3+(U3/2))/(+S3+T3+U3)</f>
        <v>#DIV/0!</v>
      </c>
      <c r="L3" s="28">
        <f>J3/G3</f>
        <v>0</v>
      </c>
      <c r="M3" s="117">
        <f>J3/E3</f>
        <v>0</v>
      </c>
      <c r="N3" s="117" t="e">
        <f>+J3/R3</f>
        <v>#DIV/0!</v>
      </c>
      <c r="O3" s="119">
        <f>+R3/E3</f>
        <v>0</v>
      </c>
      <c r="P3" s="119">
        <f>+S3/E3</f>
        <v>0</v>
      </c>
      <c r="Q3" s="119">
        <f>+T3/E3</f>
        <v>0</v>
      </c>
      <c r="R3" s="29">
        <f>+S3+T3+U3</f>
        <v>0</v>
      </c>
      <c r="S3" s="30">
        <f>+Y3+AB3+V3</f>
        <v>0</v>
      </c>
      <c r="T3" s="30">
        <f>+Z3+AC3+W3</f>
        <v>0</v>
      </c>
      <c r="U3" s="30">
        <f>+X3+AA3+AD3</f>
        <v>0</v>
      </c>
      <c r="V3" s="31">
        <v>0</v>
      </c>
      <c r="W3" s="31">
        <v>0</v>
      </c>
      <c r="X3" s="31">
        <v>0</v>
      </c>
      <c r="Y3" s="32"/>
      <c r="Z3" s="32"/>
      <c r="AA3" s="32"/>
      <c r="AB3" s="33"/>
      <c r="AC3" s="33"/>
      <c r="AD3" s="33"/>
      <c r="AE3" s="133" t="s">
        <v>486</v>
      </c>
      <c r="AF3" s="133"/>
      <c r="AG3" s="35" t="s">
        <v>485</v>
      </c>
      <c r="AH3" s="54"/>
      <c r="AI3" s="54"/>
      <c r="AJ3" s="54"/>
      <c r="AK3" s="36">
        <v>0.5</v>
      </c>
      <c r="AL3" s="37" t="s">
        <v>398</v>
      </c>
      <c r="AM3" s="45">
        <v>7</v>
      </c>
      <c r="AN3" s="42" t="s">
        <v>71</v>
      </c>
      <c r="AO3" s="43" t="s">
        <v>487</v>
      </c>
      <c r="AP3" s="43">
        <v>1</v>
      </c>
      <c r="AQ3" s="44" t="s">
        <v>133</v>
      </c>
      <c r="AR3" s="126" t="s">
        <v>431</v>
      </c>
      <c r="AS3" s="38">
        <v>2</v>
      </c>
      <c r="AT3" s="42" t="s">
        <v>71</v>
      </c>
      <c r="AU3" s="43" t="s">
        <v>488</v>
      </c>
      <c r="AV3" s="43">
        <v>1</v>
      </c>
      <c r="AW3" s="42" t="s">
        <v>75</v>
      </c>
      <c r="AX3" s="43" t="s">
        <v>489</v>
      </c>
      <c r="AY3" s="43">
        <v>1</v>
      </c>
      <c r="AZ3" s="42" t="s">
        <v>71</v>
      </c>
      <c r="BA3" s="43" t="s">
        <v>492</v>
      </c>
      <c r="BB3" s="43">
        <v>1</v>
      </c>
      <c r="BC3" s="42" t="s">
        <v>75</v>
      </c>
      <c r="BD3" s="43" t="s">
        <v>490</v>
      </c>
      <c r="BE3" s="43">
        <v>1</v>
      </c>
      <c r="BF3" s="51" t="s">
        <v>90</v>
      </c>
      <c r="BG3" s="126" t="s">
        <v>423</v>
      </c>
      <c r="BH3" s="38">
        <v>4</v>
      </c>
      <c r="BI3" s="41" t="s">
        <v>69</v>
      </c>
      <c r="BJ3" s="126" t="s">
        <v>457</v>
      </c>
      <c r="BK3" s="38">
        <v>2</v>
      </c>
      <c r="BL3" s="44" t="s">
        <v>73</v>
      </c>
      <c r="BM3" s="126" t="s">
        <v>491</v>
      </c>
      <c r="BN3" s="45">
        <v>9</v>
      </c>
      <c r="BO3" s="44" t="s">
        <v>73</v>
      </c>
      <c r="BP3" s="47">
        <v>0</v>
      </c>
      <c r="BQ3" s="47">
        <v>0</v>
      </c>
      <c r="BR3" s="120">
        <v>3</v>
      </c>
      <c r="BS3" s="127">
        <v>5</v>
      </c>
      <c r="BT3" s="120">
        <v>1</v>
      </c>
      <c r="BU3" s="120">
        <v>1</v>
      </c>
      <c r="BV3" s="47">
        <v>0</v>
      </c>
      <c r="BW3" s="47">
        <v>0</v>
      </c>
      <c r="BX3" s="47">
        <v>0</v>
      </c>
      <c r="BY3" s="47">
        <v>0</v>
      </c>
      <c r="BZ3" s="47">
        <v>0</v>
      </c>
      <c r="CA3" s="50">
        <v>0</v>
      </c>
    </row>
    <row r="4" spans="2:79" ht="21.75" customHeight="1">
      <c r="B4" s="22">
        <v>34</v>
      </c>
      <c r="C4" s="23" t="s">
        <v>470</v>
      </c>
      <c r="D4" s="123" t="s">
        <v>471</v>
      </c>
      <c r="E4" s="24">
        <v>4</v>
      </c>
      <c r="F4" s="55">
        <v>6239</v>
      </c>
      <c r="G4" s="26">
        <v>1021906</v>
      </c>
      <c r="H4" s="26">
        <v>531303</v>
      </c>
      <c r="I4" s="26">
        <v>155364</v>
      </c>
      <c r="J4" s="27">
        <v>11829</v>
      </c>
      <c r="K4" s="28">
        <f>+(+S4+(U4/2))/(+S4+T4+U4)</f>
        <v>0.6666666666666666</v>
      </c>
      <c r="L4" s="28">
        <f>J4/G4</f>
        <v>0.011575428659778883</v>
      </c>
      <c r="M4" s="117">
        <f>J4/E4</f>
        <v>2957.25</v>
      </c>
      <c r="N4" s="117">
        <f>+J4/R4</f>
        <v>1971.5</v>
      </c>
      <c r="O4" s="119">
        <f>+R4/E4</f>
        <v>1.5</v>
      </c>
      <c r="P4" s="119">
        <f>+S4/E4</f>
        <v>1</v>
      </c>
      <c r="Q4" s="119">
        <f>+T4/E4</f>
        <v>0.5</v>
      </c>
      <c r="R4" s="29">
        <f>+S4+T4+U4</f>
        <v>6</v>
      </c>
      <c r="S4" s="30">
        <f>+Y4+AB4+V4</f>
        <v>4</v>
      </c>
      <c r="T4" s="30">
        <f>+Z4+AC4+W4</f>
        <v>2</v>
      </c>
      <c r="U4" s="30">
        <f>+X4+AA4+AD4</f>
        <v>0</v>
      </c>
      <c r="V4" s="32"/>
      <c r="W4" s="32"/>
      <c r="X4" s="32"/>
      <c r="Y4" s="27">
        <v>0</v>
      </c>
      <c r="Z4" s="27">
        <v>0</v>
      </c>
      <c r="AA4" s="27">
        <v>0</v>
      </c>
      <c r="AB4" s="68">
        <v>4</v>
      </c>
      <c r="AC4" s="68">
        <v>2</v>
      </c>
      <c r="AD4" s="68">
        <v>0</v>
      </c>
      <c r="AE4" s="34" t="s">
        <v>472</v>
      </c>
      <c r="AF4" s="34" t="s">
        <v>473</v>
      </c>
      <c r="AG4" s="35" t="s">
        <v>474</v>
      </c>
      <c r="AH4" s="54"/>
      <c r="AI4" s="54"/>
      <c r="AJ4" s="54"/>
      <c r="AK4" s="57">
        <v>0.3</v>
      </c>
      <c r="AL4" s="43" t="s">
        <v>476</v>
      </c>
      <c r="AM4" s="43">
        <v>1</v>
      </c>
      <c r="AN4" s="39" t="s">
        <v>67</v>
      </c>
      <c r="AO4" s="43" t="s">
        <v>477</v>
      </c>
      <c r="AP4" s="43">
        <v>1</v>
      </c>
      <c r="AQ4" s="44" t="s">
        <v>216</v>
      </c>
      <c r="AR4" s="37" t="s">
        <v>88</v>
      </c>
      <c r="AS4" s="40">
        <v>14</v>
      </c>
      <c r="AT4" s="42" t="s">
        <v>75</v>
      </c>
      <c r="AU4" s="37" t="s">
        <v>398</v>
      </c>
      <c r="AV4" s="45">
        <v>6</v>
      </c>
      <c r="AW4" s="42" t="s">
        <v>71</v>
      </c>
      <c r="AX4" s="43" t="s">
        <v>478</v>
      </c>
      <c r="AY4" s="43">
        <v>1</v>
      </c>
      <c r="AZ4" s="42" t="s">
        <v>75</v>
      </c>
      <c r="BA4" s="43" t="s">
        <v>479</v>
      </c>
      <c r="BB4" s="43">
        <v>1</v>
      </c>
      <c r="BC4" s="39" t="s">
        <v>67</v>
      </c>
      <c r="BD4" s="126" t="s">
        <v>423</v>
      </c>
      <c r="BE4" s="38">
        <v>3</v>
      </c>
      <c r="BF4" s="41" t="s">
        <v>69</v>
      </c>
      <c r="BG4" s="43" t="s">
        <v>480</v>
      </c>
      <c r="BH4" s="43">
        <v>1</v>
      </c>
      <c r="BI4" s="52" t="s">
        <v>147</v>
      </c>
      <c r="BJ4" s="43" t="s">
        <v>481</v>
      </c>
      <c r="BK4" s="43">
        <v>1</v>
      </c>
      <c r="BL4" s="44" t="s">
        <v>249</v>
      </c>
      <c r="BM4" s="43" t="s">
        <v>482</v>
      </c>
      <c r="BN4" s="43">
        <v>1</v>
      </c>
      <c r="BO4" s="42" t="s">
        <v>94</v>
      </c>
      <c r="BP4" s="47">
        <v>0</v>
      </c>
      <c r="BQ4" s="47">
        <v>0</v>
      </c>
      <c r="BR4" s="120">
        <v>2</v>
      </c>
      <c r="BS4" s="49">
        <v>4</v>
      </c>
      <c r="BT4" s="120">
        <v>1</v>
      </c>
      <c r="BU4" s="47">
        <v>0</v>
      </c>
      <c r="BV4" s="47">
        <v>0</v>
      </c>
      <c r="BW4" s="120">
        <v>1</v>
      </c>
      <c r="BX4" s="120">
        <v>2</v>
      </c>
      <c r="BY4" s="47">
        <v>0</v>
      </c>
      <c r="BZ4" s="47">
        <v>0</v>
      </c>
      <c r="CA4" s="50">
        <v>0</v>
      </c>
    </row>
    <row r="5" spans="2:79" ht="21.75" customHeight="1">
      <c r="B5" s="22">
        <v>33</v>
      </c>
      <c r="C5" s="23" t="s">
        <v>458</v>
      </c>
      <c r="D5" s="123" t="s">
        <v>459</v>
      </c>
      <c r="E5" s="24">
        <v>4</v>
      </c>
      <c r="F5" s="128">
        <v>5</v>
      </c>
      <c r="G5" s="26">
        <v>416154</v>
      </c>
      <c r="H5" s="26">
        <v>242782</v>
      </c>
      <c r="I5" s="26">
        <v>121466</v>
      </c>
      <c r="J5" s="27">
        <v>378386</v>
      </c>
      <c r="K5" s="28">
        <f>+(+S5+(U5/2))/(+S5+T5+U5)</f>
        <v>0.7410256410256411</v>
      </c>
      <c r="L5" s="28">
        <f>J5/G5</f>
        <v>0.9092451352143678</v>
      </c>
      <c r="M5" s="117">
        <f>J5/E5</f>
        <v>94596.5</v>
      </c>
      <c r="N5" s="117">
        <f>+J5/R5</f>
        <v>1940.4410256410256</v>
      </c>
      <c r="O5" s="119">
        <f>+R5/E5</f>
        <v>48.75</v>
      </c>
      <c r="P5" s="119">
        <f>+S5/E5</f>
        <v>36</v>
      </c>
      <c r="Q5" s="119">
        <f>+T5/E5</f>
        <v>12.5</v>
      </c>
      <c r="R5" s="29">
        <f>+S5+T5+U5</f>
        <v>195</v>
      </c>
      <c r="S5" s="30">
        <f>+Y5+AB5+V5</f>
        <v>144</v>
      </c>
      <c r="T5" s="30">
        <f>+Z5+AC5+W5</f>
        <v>50</v>
      </c>
      <c r="U5" s="30">
        <f>+X5+AA5+AD5</f>
        <v>1</v>
      </c>
      <c r="V5" s="31">
        <v>144</v>
      </c>
      <c r="W5" s="31">
        <v>50</v>
      </c>
      <c r="X5" s="31">
        <v>1</v>
      </c>
      <c r="Y5" s="32"/>
      <c r="Z5" s="32"/>
      <c r="AA5" s="32"/>
      <c r="AB5" s="33"/>
      <c r="AC5" s="33"/>
      <c r="AD5" s="33"/>
      <c r="AE5" s="133" t="s">
        <v>460</v>
      </c>
      <c r="AF5" s="133"/>
      <c r="AG5" s="35" t="s">
        <v>461</v>
      </c>
      <c r="AH5" s="54"/>
      <c r="AI5" s="54"/>
      <c r="AJ5" s="54"/>
      <c r="AK5" s="36">
        <v>0.5</v>
      </c>
      <c r="AL5" s="43" t="s">
        <v>462</v>
      </c>
      <c r="AM5" s="43">
        <v>1</v>
      </c>
      <c r="AN5" s="42" t="s">
        <v>75</v>
      </c>
      <c r="AO5" s="43" t="s">
        <v>463</v>
      </c>
      <c r="AP5" s="43">
        <v>1</v>
      </c>
      <c r="AQ5" s="42" t="s">
        <v>75</v>
      </c>
      <c r="AR5" s="37" t="s">
        <v>88</v>
      </c>
      <c r="AS5" s="40">
        <v>13</v>
      </c>
      <c r="AT5" s="42" t="s">
        <v>75</v>
      </c>
      <c r="AU5" s="126" t="s">
        <v>456</v>
      </c>
      <c r="AV5" s="38">
        <v>3</v>
      </c>
      <c r="AW5" s="42" t="s">
        <v>75</v>
      </c>
      <c r="AX5" s="37" t="s">
        <v>68</v>
      </c>
      <c r="AY5" s="40">
        <v>21</v>
      </c>
      <c r="AZ5" s="41" t="s">
        <v>69</v>
      </c>
      <c r="BA5" s="126" t="s">
        <v>423</v>
      </c>
      <c r="BB5" s="38">
        <v>2</v>
      </c>
      <c r="BC5" s="41" t="s">
        <v>69</v>
      </c>
      <c r="BD5" s="43" t="s">
        <v>465</v>
      </c>
      <c r="BE5" s="43"/>
      <c r="BF5" s="58" t="s">
        <v>466</v>
      </c>
      <c r="BG5" s="43" t="s">
        <v>467</v>
      </c>
      <c r="BH5" s="43">
        <v>1</v>
      </c>
      <c r="BI5" s="42" t="s">
        <v>75</v>
      </c>
      <c r="BJ5" s="126" t="s">
        <v>468</v>
      </c>
      <c r="BK5" s="38">
        <v>4</v>
      </c>
      <c r="BL5" s="42" t="s">
        <v>94</v>
      </c>
      <c r="BM5" s="43" t="s">
        <v>469</v>
      </c>
      <c r="BN5" s="43">
        <v>1</v>
      </c>
      <c r="BO5" s="42" t="s">
        <v>75</v>
      </c>
      <c r="BP5" s="47">
        <v>0</v>
      </c>
      <c r="BQ5" s="47">
        <v>0</v>
      </c>
      <c r="BR5" s="47">
        <v>0</v>
      </c>
      <c r="BS5" s="127">
        <v>7</v>
      </c>
      <c r="BT5" s="120">
        <v>2</v>
      </c>
      <c r="BU5" s="47">
        <v>0</v>
      </c>
      <c r="BV5" s="47">
        <v>0</v>
      </c>
      <c r="BW5" s="47">
        <v>0</v>
      </c>
      <c r="BX5" s="47">
        <v>0</v>
      </c>
      <c r="BY5" s="47">
        <v>0</v>
      </c>
      <c r="BZ5" s="120">
        <v>1</v>
      </c>
      <c r="CA5" s="50">
        <v>0</v>
      </c>
    </row>
    <row r="6" spans="2:79" ht="21.75" customHeight="1">
      <c r="B6" s="22">
        <v>32</v>
      </c>
      <c r="C6" s="23" t="s">
        <v>448</v>
      </c>
      <c r="D6" s="123" t="s">
        <v>451</v>
      </c>
      <c r="E6" s="24">
        <v>3</v>
      </c>
      <c r="F6" s="25">
        <v>4</v>
      </c>
      <c r="G6" s="26">
        <v>330836</v>
      </c>
      <c r="H6" s="26">
        <v>221419</v>
      </c>
      <c r="I6" s="26">
        <v>133999</v>
      </c>
      <c r="J6" s="27">
        <v>270176</v>
      </c>
      <c r="K6" s="28">
        <f aca="true" t="shared" si="0" ref="K6:K11">+(+S6+(U6/2))/(+S6+T6+U6)</f>
        <v>0.8648648648648649</v>
      </c>
      <c r="L6" s="28">
        <f aca="true" t="shared" si="1" ref="L6:L11">J6/G6</f>
        <v>0.8166463141858806</v>
      </c>
      <c r="M6" s="117">
        <f aca="true" t="shared" si="2" ref="M6:M11">J6/E6</f>
        <v>90058.66666666667</v>
      </c>
      <c r="N6" s="117">
        <f aca="true" t="shared" si="3" ref="N6:N11">+J6/R6</f>
        <v>2434.018018018018</v>
      </c>
      <c r="O6" s="119">
        <f aca="true" t="shared" si="4" ref="O6:O11">+R6/E6</f>
        <v>37</v>
      </c>
      <c r="P6" s="119">
        <f aca="true" t="shared" si="5" ref="P6:P11">+S6/E6</f>
        <v>32</v>
      </c>
      <c r="Q6" s="119">
        <f aca="true" t="shared" si="6" ref="Q6:Q11">+T6/E6</f>
        <v>5</v>
      </c>
      <c r="R6" s="29">
        <f aca="true" t="shared" si="7" ref="R6:R11">+S6+T6+U6</f>
        <v>111</v>
      </c>
      <c r="S6" s="30">
        <f aca="true" t="shared" si="8" ref="S6:T8">+Y6+AB6+V6</f>
        <v>96</v>
      </c>
      <c r="T6" s="30">
        <f t="shared" si="8"/>
        <v>15</v>
      </c>
      <c r="U6" s="30">
        <f aca="true" t="shared" si="9" ref="U6:U11">+X6+AA6+AD6</f>
        <v>0</v>
      </c>
      <c r="V6" s="31">
        <v>96</v>
      </c>
      <c r="W6" s="31">
        <v>15</v>
      </c>
      <c r="X6" s="31">
        <v>0</v>
      </c>
      <c r="Y6" s="32"/>
      <c r="Z6" s="32"/>
      <c r="AA6" s="32"/>
      <c r="AB6" s="33"/>
      <c r="AC6" s="33"/>
      <c r="AD6" s="33"/>
      <c r="AE6" s="133" t="s">
        <v>449</v>
      </c>
      <c r="AF6" s="133"/>
      <c r="AG6" s="35" t="s">
        <v>450</v>
      </c>
      <c r="AH6" s="54"/>
      <c r="AI6" s="54"/>
      <c r="AJ6" s="54"/>
      <c r="AK6" s="65">
        <v>0.6</v>
      </c>
      <c r="AL6" s="37" t="s">
        <v>88</v>
      </c>
      <c r="AM6" s="40">
        <v>12</v>
      </c>
      <c r="AN6" s="42" t="s">
        <v>75</v>
      </c>
      <c r="AO6" s="126" t="s">
        <v>416</v>
      </c>
      <c r="AP6" s="45">
        <v>5</v>
      </c>
      <c r="AQ6" s="42" t="s">
        <v>94</v>
      </c>
      <c r="AR6" s="43" t="s">
        <v>452</v>
      </c>
      <c r="AS6" s="43">
        <v>1</v>
      </c>
      <c r="AT6" s="42" t="s">
        <v>94</v>
      </c>
      <c r="AU6" s="37" t="s">
        <v>68</v>
      </c>
      <c r="AV6" s="40">
        <v>20</v>
      </c>
      <c r="AW6" s="41" t="s">
        <v>69</v>
      </c>
      <c r="AX6" s="43" t="s">
        <v>453</v>
      </c>
      <c r="AY6" s="43">
        <v>1</v>
      </c>
      <c r="AZ6" s="42" t="s">
        <v>94</v>
      </c>
      <c r="BA6" s="43" t="s">
        <v>454</v>
      </c>
      <c r="BB6" s="43">
        <v>1</v>
      </c>
      <c r="BC6" s="39" t="s">
        <v>67</v>
      </c>
      <c r="BD6" s="126" t="s">
        <v>455</v>
      </c>
      <c r="BE6" s="38">
        <v>2</v>
      </c>
      <c r="BF6" s="46" t="s">
        <v>78</v>
      </c>
      <c r="BG6" s="126" t="s">
        <v>456</v>
      </c>
      <c r="BH6" s="38">
        <v>2</v>
      </c>
      <c r="BI6" s="42" t="s">
        <v>75</v>
      </c>
      <c r="BJ6" s="126" t="s">
        <v>457</v>
      </c>
      <c r="BK6" s="43">
        <v>1</v>
      </c>
      <c r="BL6" s="44" t="s">
        <v>73</v>
      </c>
      <c r="BM6" s="37" t="s">
        <v>79</v>
      </c>
      <c r="BN6" s="45">
        <v>6</v>
      </c>
      <c r="BO6" s="42" t="s">
        <v>75</v>
      </c>
      <c r="BP6" s="47">
        <v>0</v>
      </c>
      <c r="BQ6" s="47">
        <v>0</v>
      </c>
      <c r="BR6" s="120">
        <v>1</v>
      </c>
      <c r="BS6" s="127">
        <v>6</v>
      </c>
      <c r="BT6" s="120">
        <v>1</v>
      </c>
      <c r="BU6" s="47">
        <v>0</v>
      </c>
      <c r="BV6" s="120">
        <v>1</v>
      </c>
      <c r="BW6" s="47">
        <v>0</v>
      </c>
      <c r="BX6" s="120">
        <v>1</v>
      </c>
      <c r="BY6" s="47">
        <v>0</v>
      </c>
      <c r="BZ6" s="47">
        <v>0</v>
      </c>
      <c r="CA6" s="50">
        <v>0</v>
      </c>
    </row>
    <row r="7" spans="2:79" ht="21.75" customHeight="1">
      <c r="B7" s="22">
        <v>31</v>
      </c>
      <c r="C7" s="23" t="s">
        <v>440</v>
      </c>
      <c r="D7" s="123" t="s">
        <v>437</v>
      </c>
      <c r="E7" s="24">
        <v>3</v>
      </c>
      <c r="F7" s="128">
        <v>5</v>
      </c>
      <c r="G7" s="26">
        <v>603778</v>
      </c>
      <c r="H7" s="26">
        <v>226860</v>
      </c>
      <c r="I7" s="26">
        <v>128284</v>
      </c>
      <c r="J7" s="27">
        <v>256664</v>
      </c>
      <c r="K7" s="28">
        <f t="shared" si="0"/>
        <v>0.8018018018018018</v>
      </c>
      <c r="L7" s="28">
        <f t="shared" si="1"/>
        <v>0.42509664148080917</v>
      </c>
      <c r="M7" s="117">
        <f t="shared" si="2"/>
        <v>85554.66666666667</v>
      </c>
      <c r="N7" s="117">
        <f t="shared" si="3"/>
        <v>2312.288288288288</v>
      </c>
      <c r="O7" s="119">
        <f t="shared" si="4"/>
        <v>37</v>
      </c>
      <c r="P7" s="119">
        <f t="shared" si="5"/>
        <v>29.666666666666668</v>
      </c>
      <c r="Q7" s="119">
        <f t="shared" si="6"/>
        <v>7.333333333333333</v>
      </c>
      <c r="R7" s="29">
        <f t="shared" si="7"/>
        <v>111</v>
      </c>
      <c r="S7" s="30">
        <f t="shared" si="8"/>
        <v>89</v>
      </c>
      <c r="T7" s="30">
        <f t="shared" si="8"/>
        <v>22</v>
      </c>
      <c r="U7" s="30">
        <f t="shared" si="9"/>
        <v>0</v>
      </c>
      <c r="V7" s="31">
        <v>89</v>
      </c>
      <c r="W7" s="31">
        <v>22</v>
      </c>
      <c r="X7" s="31">
        <v>0</v>
      </c>
      <c r="Y7" s="32"/>
      <c r="Z7" s="32"/>
      <c r="AA7" s="32"/>
      <c r="AB7" s="33"/>
      <c r="AC7" s="33"/>
      <c r="AD7" s="33"/>
      <c r="AE7" s="133" t="s">
        <v>438</v>
      </c>
      <c r="AF7" s="133"/>
      <c r="AG7" s="35" t="s">
        <v>439</v>
      </c>
      <c r="AH7" s="54"/>
      <c r="AI7" s="54"/>
      <c r="AJ7" s="54"/>
      <c r="AK7" s="36">
        <v>0.5</v>
      </c>
      <c r="AL7" s="37" t="s">
        <v>88</v>
      </c>
      <c r="AM7" s="40">
        <v>11</v>
      </c>
      <c r="AN7" s="42" t="s">
        <v>75</v>
      </c>
      <c r="AO7" s="37" t="s">
        <v>398</v>
      </c>
      <c r="AP7" s="45">
        <v>5</v>
      </c>
      <c r="AQ7" s="42" t="s">
        <v>71</v>
      </c>
      <c r="AR7" s="37" t="s">
        <v>106</v>
      </c>
      <c r="AS7" s="38">
        <v>3</v>
      </c>
      <c r="AT7" s="42" t="s">
        <v>71</v>
      </c>
      <c r="AU7" s="126" t="s">
        <v>401</v>
      </c>
      <c r="AV7" s="38">
        <v>2</v>
      </c>
      <c r="AW7" s="42" t="s">
        <v>94</v>
      </c>
      <c r="AX7" s="37" t="s">
        <v>68</v>
      </c>
      <c r="AY7" s="40">
        <v>19</v>
      </c>
      <c r="AZ7" s="41" t="s">
        <v>69</v>
      </c>
      <c r="BA7" s="43" t="s">
        <v>441</v>
      </c>
      <c r="BB7" s="43">
        <v>1</v>
      </c>
      <c r="BC7" s="44" t="s">
        <v>73</v>
      </c>
      <c r="BD7" s="43" t="s">
        <v>442</v>
      </c>
      <c r="BE7" s="43">
        <v>1</v>
      </c>
      <c r="BF7" s="130" t="s">
        <v>443</v>
      </c>
      <c r="BG7" s="43" t="s">
        <v>445</v>
      </c>
      <c r="BH7" s="66">
        <v>1</v>
      </c>
      <c r="BI7" s="58" t="s">
        <v>123</v>
      </c>
      <c r="BJ7" s="43" t="s">
        <v>446</v>
      </c>
      <c r="BK7" s="43">
        <v>1</v>
      </c>
      <c r="BL7" s="51" t="s">
        <v>90</v>
      </c>
      <c r="BM7" s="43" t="s">
        <v>447</v>
      </c>
      <c r="BN7" s="43">
        <v>1</v>
      </c>
      <c r="BO7" s="42" t="s">
        <v>94</v>
      </c>
      <c r="BP7" s="47">
        <v>0</v>
      </c>
      <c r="BQ7" s="48">
        <v>1</v>
      </c>
      <c r="BR7" s="120">
        <v>1</v>
      </c>
      <c r="BS7" s="127">
        <v>5</v>
      </c>
      <c r="BT7" s="48">
        <v>1</v>
      </c>
      <c r="BU7" s="120">
        <v>1</v>
      </c>
      <c r="BV7" s="47">
        <v>0</v>
      </c>
      <c r="BW7" s="47">
        <v>0</v>
      </c>
      <c r="BX7" s="47">
        <v>0</v>
      </c>
      <c r="BY7" s="47">
        <v>0</v>
      </c>
      <c r="BZ7" s="48">
        <v>1</v>
      </c>
      <c r="CA7" s="50">
        <v>0</v>
      </c>
    </row>
    <row r="8" spans="2:79" ht="21.75" customHeight="1">
      <c r="B8" s="22">
        <v>30</v>
      </c>
      <c r="C8" s="23" t="s">
        <v>426</v>
      </c>
      <c r="D8" s="123" t="s">
        <v>421</v>
      </c>
      <c r="E8" s="24">
        <v>3</v>
      </c>
      <c r="F8" s="25">
        <v>2</v>
      </c>
      <c r="G8" s="26">
        <v>324796</v>
      </c>
      <c r="H8" s="26">
        <v>221630</v>
      </c>
      <c r="I8" s="26">
        <v>127455</v>
      </c>
      <c r="J8" s="27">
        <v>306970</v>
      </c>
      <c r="K8" s="28">
        <f t="shared" si="0"/>
        <v>0.6811594202898551</v>
      </c>
      <c r="L8" s="28">
        <f t="shared" si="1"/>
        <v>0.9451163191664922</v>
      </c>
      <c r="M8" s="117">
        <f t="shared" si="2"/>
        <v>102323.33333333333</v>
      </c>
      <c r="N8" s="117">
        <f t="shared" si="3"/>
        <v>2224.4202898550725</v>
      </c>
      <c r="O8" s="119">
        <f t="shared" si="4"/>
        <v>46</v>
      </c>
      <c r="P8" s="119">
        <f t="shared" si="5"/>
        <v>31.333333333333332</v>
      </c>
      <c r="Q8" s="119">
        <f t="shared" si="6"/>
        <v>14.666666666666666</v>
      </c>
      <c r="R8" s="29">
        <f t="shared" si="7"/>
        <v>138</v>
      </c>
      <c r="S8" s="30">
        <f t="shared" si="8"/>
        <v>94</v>
      </c>
      <c r="T8" s="30">
        <f t="shared" si="8"/>
        <v>44</v>
      </c>
      <c r="U8" s="30">
        <f t="shared" si="9"/>
        <v>0</v>
      </c>
      <c r="V8" s="31">
        <v>94</v>
      </c>
      <c r="W8" s="31">
        <v>44</v>
      </c>
      <c r="X8" s="31">
        <v>0</v>
      </c>
      <c r="Y8" s="32"/>
      <c r="Z8" s="32"/>
      <c r="AA8" s="32"/>
      <c r="AB8" s="33"/>
      <c r="AC8" s="33"/>
      <c r="AD8" s="33"/>
      <c r="AE8" s="133" t="s">
        <v>427</v>
      </c>
      <c r="AF8" s="133"/>
      <c r="AG8" s="35" t="s">
        <v>428</v>
      </c>
      <c r="AH8" s="54"/>
      <c r="AI8" s="54"/>
      <c r="AJ8" s="54"/>
      <c r="AK8" s="57">
        <v>0.3</v>
      </c>
      <c r="AL8" s="37" t="s">
        <v>88</v>
      </c>
      <c r="AM8" s="40">
        <v>10</v>
      </c>
      <c r="AN8" s="42" t="s">
        <v>75</v>
      </c>
      <c r="AO8" s="37" t="s">
        <v>68</v>
      </c>
      <c r="AP8" s="40">
        <v>18</v>
      </c>
      <c r="AQ8" s="41" t="s">
        <v>69</v>
      </c>
      <c r="AR8" s="43" t="s">
        <v>429</v>
      </c>
      <c r="AS8" s="43">
        <v>1</v>
      </c>
      <c r="AT8" s="52" t="s">
        <v>147</v>
      </c>
      <c r="AU8" s="43" t="s">
        <v>430</v>
      </c>
      <c r="AV8" s="43">
        <v>1</v>
      </c>
      <c r="AW8" s="51" t="s">
        <v>90</v>
      </c>
      <c r="AX8" s="126" t="s">
        <v>431</v>
      </c>
      <c r="AY8" s="43">
        <v>1</v>
      </c>
      <c r="AZ8" s="42" t="s">
        <v>71</v>
      </c>
      <c r="BA8" s="43" t="s">
        <v>432</v>
      </c>
      <c r="BB8" s="43">
        <v>1</v>
      </c>
      <c r="BC8" s="44" t="s">
        <v>73</v>
      </c>
      <c r="BD8" s="43" t="s">
        <v>433</v>
      </c>
      <c r="BE8" s="43">
        <v>1</v>
      </c>
      <c r="BF8" s="41" t="s">
        <v>155</v>
      </c>
      <c r="BG8" s="126" t="s">
        <v>434</v>
      </c>
      <c r="BH8" s="43">
        <v>1</v>
      </c>
      <c r="BI8" s="42" t="s">
        <v>75</v>
      </c>
      <c r="BJ8" s="126" t="s">
        <v>425</v>
      </c>
      <c r="BK8" s="38">
        <v>2</v>
      </c>
      <c r="BL8" s="42" t="s">
        <v>75</v>
      </c>
      <c r="BM8" s="43" t="s">
        <v>435</v>
      </c>
      <c r="BN8" s="43">
        <v>1</v>
      </c>
      <c r="BO8" s="42" t="s">
        <v>75</v>
      </c>
      <c r="BP8" s="47">
        <v>0</v>
      </c>
      <c r="BQ8" s="47">
        <v>0</v>
      </c>
      <c r="BR8" s="120">
        <v>1</v>
      </c>
      <c r="BS8" s="127">
        <v>5</v>
      </c>
      <c r="BT8" s="120">
        <v>2</v>
      </c>
      <c r="BU8" s="48">
        <v>1</v>
      </c>
      <c r="BV8" s="47">
        <v>0</v>
      </c>
      <c r="BW8" s="48">
        <v>1</v>
      </c>
      <c r="BX8" s="47">
        <v>0</v>
      </c>
      <c r="BY8" s="47">
        <v>0</v>
      </c>
      <c r="BZ8" s="47">
        <v>0</v>
      </c>
      <c r="CA8" s="50">
        <v>0</v>
      </c>
    </row>
    <row r="9" spans="2:79" ht="21.75" customHeight="1">
      <c r="B9" s="22">
        <v>29</v>
      </c>
      <c r="C9" s="23" t="s">
        <v>419</v>
      </c>
      <c r="D9" s="123" t="s">
        <v>421</v>
      </c>
      <c r="E9" s="24">
        <v>4</v>
      </c>
      <c r="F9" s="128">
        <v>5</v>
      </c>
      <c r="G9" s="26">
        <v>444180</v>
      </c>
      <c r="H9" s="26">
        <v>271379</v>
      </c>
      <c r="I9" s="26">
        <v>154438</v>
      </c>
      <c r="J9" s="27">
        <v>301386</v>
      </c>
      <c r="K9" s="28">
        <f t="shared" si="0"/>
        <v>0.676923076923077</v>
      </c>
      <c r="L9" s="28">
        <f t="shared" si="1"/>
        <v>0.6785222207213292</v>
      </c>
      <c r="M9" s="117">
        <f t="shared" si="2"/>
        <v>75346.5</v>
      </c>
      <c r="N9" s="117">
        <f t="shared" si="3"/>
        <v>2318.353846153846</v>
      </c>
      <c r="O9" s="119">
        <f t="shared" si="4"/>
        <v>32.5</v>
      </c>
      <c r="P9" s="119">
        <f t="shared" si="5"/>
        <v>22</v>
      </c>
      <c r="Q9" s="119">
        <f t="shared" si="6"/>
        <v>10.5</v>
      </c>
      <c r="R9" s="29">
        <f t="shared" si="7"/>
        <v>130</v>
      </c>
      <c r="S9" s="30">
        <f aca="true" t="shared" si="10" ref="S9:T11">+Y9+AB9+V9</f>
        <v>88</v>
      </c>
      <c r="T9" s="30">
        <f t="shared" si="10"/>
        <v>42</v>
      </c>
      <c r="U9" s="30">
        <f t="shared" si="9"/>
        <v>0</v>
      </c>
      <c r="V9" s="31">
        <v>88</v>
      </c>
      <c r="W9" s="31">
        <v>42</v>
      </c>
      <c r="X9" s="31">
        <v>0</v>
      </c>
      <c r="Y9" s="32"/>
      <c r="Z9" s="32"/>
      <c r="AA9" s="32"/>
      <c r="AB9" s="33"/>
      <c r="AC9" s="33"/>
      <c r="AD9" s="33"/>
      <c r="AE9" s="133" t="s">
        <v>436</v>
      </c>
      <c r="AF9" s="133"/>
      <c r="AG9" s="35" t="s">
        <v>420</v>
      </c>
      <c r="AH9" s="54"/>
      <c r="AI9" s="54"/>
      <c r="AJ9" s="54" t="s">
        <v>100</v>
      </c>
      <c r="AK9" s="65">
        <v>0.6</v>
      </c>
      <c r="AL9" s="37" t="s">
        <v>88</v>
      </c>
      <c r="AM9" s="45">
        <v>9</v>
      </c>
      <c r="AN9" s="42" t="s">
        <v>75</v>
      </c>
      <c r="AO9" s="37" t="s">
        <v>398</v>
      </c>
      <c r="AP9" s="38">
        <v>4</v>
      </c>
      <c r="AQ9" s="42" t="s">
        <v>71</v>
      </c>
      <c r="AR9" s="43" t="s">
        <v>422</v>
      </c>
      <c r="AS9" s="43">
        <v>1</v>
      </c>
      <c r="AT9" s="51" t="s">
        <v>90</v>
      </c>
      <c r="AU9" s="126" t="s">
        <v>413</v>
      </c>
      <c r="AV9" s="129">
        <v>2</v>
      </c>
      <c r="AW9" s="39" t="s">
        <v>67</v>
      </c>
      <c r="AX9" s="37" t="s">
        <v>68</v>
      </c>
      <c r="AY9" s="40">
        <v>17</v>
      </c>
      <c r="AZ9" s="41" t="s">
        <v>69</v>
      </c>
      <c r="BA9" s="126" t="s">
        <v>145</v>
      </c>
      <c r="BB9" s="38">
        <v>2</v>
      </c>
      <c r="BC9" s="42" t="s">
        <v>75</v>
      </c>
      <c r="BD9" s="126" t="s">
        <v>423</v>
      </c>
      <c r="BE9" s="43">
        <v>1</v>
      </c>
      <c r="BF9" s="41" t="s">
        <v>69</v>
      </c>
      <c r="BG9" s="43" t="s">
        <v>424</v>
      </c>
      <c r="BH9" s="43">
        <v>1</v>
      </c>
      <c r="BI9" s="42" t="s">
        <v>75</v>
      </c>
      <c r="BJ9" s="126" t="s">
        <v>416</v>
      </c>
      <c r="BK9" s="38">
        <v>4</v>
      </c>
      <c r="BL9" s="42" t="s">
        <v>94</v>
      </c>
      <c r="BM9" s="126" t="s">
        <v>425</v>
      </c>
      <c r="BN9" s="43">
        <v>1</v>
      </c>
      <c r="BO9" s="42" t="s">
        <v>75</v>
      </c>
      <c r="BP9" s="47">
        <v>0</v>
      </c>
      <c r="BQ9" s="47">
        <v>0</v>
      </c>
      <c r="BR9" s="47">
        <v>0</v>
      </c>
      <c r="BS9" s="49">
        <v>6</v>
      </c>
      <c r="BT9" s="120">
        <v>2</v>
      </c>
      <c r="BU9" s="48">
        <v>1</v>
      </c>
      <c r="BV9" s="47">
        <v>0</v>
      </c>
      <c r="BW9" s="47">
        <v>0</v>
      </c>
      <c r="BX9" s="48">
        <v>1</v>
      </c>
      <c r="BY9" s="47">
        <v>0</v>
      </c>
      <c r="BZ9" s="47">
        <v>0</v>
      </c>
      <c r="CA9" s="50">
        <v>0</v>
      </c>
    </row>
    <row r="10" spans="2:79" ht="21.75" customHeight="1">
      <c r="B10" s="22">
        <v>28</v>
      </c>
      <c r="C10" s="23" t="s">
        <v>406</v>
      </c>
      <c r="D10" s="123" t="s">
        <v>410</v>
      </c>
      <c r="E10" s="24">
        <v>4</v>
      </c>
      <c r="F10" s="25">
        <v>6</v>
      </c>
      <c r="G10" s="26">
        <v>584557</v>
      </c>
      <c r="H10" s="26">
        <v>235094</v>
      </c>
      <c r="I10" s="26">
        <v>180782</v>
      </c>
      <c r="J10" s="27">
        <v>321133</v>
      </c>
      <c r="K10" s="28">
        <f t="shared" si="0"/>
        <v>0.7056737588652482</v>
      </c>
      <c r="L10" s="28">
        <f t="shared" si="1"/>
        <v>0.5493613112151595</v>
      </c>
      <c r="M10" s="117">
        <f t="shared" si="2"/>
        <v>80283.25</v>
      </c>
      <c r="N10" s="117">
        <f t="shared" si="3"/>
        <v>2277.5390070921985</v>
      </c>
      <c r="O10" s="119">
        <f t="shared" si="4"/>
        <v>35.25</v>
      </c>
      <c r="P10" s="119">
        <f t="shared" si="5"/>
        <v>24.75</v>
      </c>
      <c r="Q10" s="119">
        <f t="shared" si="6"/>
        <v>10.25</v>
      </c>
      <c r="R10" s="29">
        <f t="shared" si="7"/>
        <v>141</v>
      </c>
      <c r="S10" s="30">
        <f t="shared" si="10"/>
        <v>99</v>
      </c>
      <c r="T10" s="30">
        <f t="shared" si="10"/>
        <v>41</v>
      </c>
      <c r="U10" s="30">
        <f t="shared" si="9"/>
        <v>1</v>
      </c>
      <c r="V10" s="31">
        <v>99</v>
      </c>
      <c r="W10" s="31">
        <v>41</v>
      </c>
      <c r="X10" s="31">
        <v>1</v>
      </c>
      <c r="Y10" s="32"/>
      <c r="Z10" s="32"/>
      <c r="AA10" s="32"/>
      <c r="AB10" s="33"/>
      <c r="AC10" s="33"/>
      <c r="AD10" s="33"/>
      <c r="AE10" s="133" t="s">
        <v>408</v>
      </c>
      <c r="AF10" s="133"/>
      <c r="AG10" s="35" t="s">
        <v>409</v>
      </c>
      <c r="AH10" s="54"/>
      <c r="AI10" s="54"/>
      <c r="AJ10" s="54" t="s">
        <v>100</v>
      </c>
      <c r="AK10" s="36">
        <v>0.4</v>
      </c>
      <c r="AL10" s="37" t="s">
        <v>88</v>
      </c>
      <c r="AM10" s="45">
        <v>8</v>
      </c>
      <c r="AN10" s="42" t="s">
        <v>75</v>
      </c>
      <c r="AO10" s="43" t="s">
        <v>411</v>
      </c>
      <c r="AP10" s="43">
        <v>1</v>
      </c>
      <c r="AQ10" s="51" t="s">
        <v>90</v>
      </c>
      <c r="AR10" s="43" t="s">
        <v>412</v>
      </c>
      <c r="AS10" s="43">
        <v>1</v>
      </c>
      <c r="AT10" s="42" t="s">
        <v>75</v>
      </c>
      <c r="AU10" s="126" t="s">
        <v>413</v>
      </c>
      <c r="AV10" s="43">
        <v>1</v>
      </c>
      <c r="AW10" s="39" t="s">
        <v>67</v>
      </c>
      <c r="AX10" s="43" t="s">
        <v>414</v>
      </c>
      <c r="AY10" s="43">
        <v>1</v>
      </c>
      <c r="AZ10" s="39" t="s">
        <v>67</v>
      </c>
      <c r="BA10" s="37" t="s">
        <v>68</v>
      </c>
      <c r="BB10" s="40">
        <v>16</v>
      </c>
      <c r="BC10" s="41" t="s">
        <v>69</v>
      </c>
      <c r="BD10" s="43" t="s">
        <v>415</v>
      </c>
      <c r="BE10" s="43">
        <v>1</v>
      </c>
      <c r="BF10" s="42" t="s">
        <v>94</v>
      </c>
      <c r="BG10" s="126" t="s">
        <v>416</v>
      </c>
      <c r="BH10" s="38">
        <v>3</v>
      </c>
      <c r="BI10" s="42" t="s">
        <v>94</v>
      </c>
      <c r="BJ10" s="43" t="s">
        <v>417</v>
      </c>
      <c r="BK10" s="43">
        <v>1</v>
      </c>
      <c r="BL10" s="46" t="s">
        <v>108</v>
      </c>
      <c r="BM10" s="126" t="s">
        <v>418</v>
      </c>
      <c r="BN10" s="38">
        <v>3</v>
      </c>
      <c r="BO10" s="42" t="s">
        <v>75</v>
      </c>
      <c r="BP10" s="47">
        <v>0</v>
      </c>
      <c r="BQ10" s="47">
        <v>0</v>
      </c>
      <c r="BR10" s="47">
        <v>0</v>
      </c>
      <c r="BS10" s="127">
        <v>5</v>
      </c>
      <c r="BT10" s="120">
        <v>1</v>
      </c>
      <c r="BU10" s="120">
        <v>1</v>
      </c>
      <c r="BV10" s="120">
        <v>1</v>
      </c>
      <c r="BW10" s="47">
        <v>0</v>
      </c>
      <c r="BX10" s="120">
        <v>2</v>
      </c>
      <c r="BY10" s="47">
        <v>0</v>
      </c>
      <c r="BZ10" s="47">
        <v>0</v>
      </c>
      <c r="CA10" s="50">
        <v>0</v>
      </c>
    </row>
    <row r="11" spans="2:79" ht="21.75" customHeight="1">
      <c r="B11" s="22">
        <v>27</v>
      </c>
      <c r="C11" s="23" t="s">
        <v>392</v>
      </c>
      <c r="D11" s="123" t="s">
        <v>393</v>
      </c>
      <c r="E11" s="24">
        <v>3</v>
      </c>
      <c r="F11" s="53">
        <v>1</v>
      </c>
      <c r="G11" s="26">
        <v>300001</v>
      </c>
      <c r="H11" s="26">
        <v>213023</v>
      </c>
      <c r="I11" s="26">
        <v>129147</v>
      </c>
      <c r="J11" s="27">
        <v>300001</v>
      </c>
      <c r="K11" s="28">
        <f t="shared" si="0"/>
        <v>0.8571428571428571</v>
      </c>
      <c r="L11" s="28">
        <f t="shared" si="1"/>
        <v>1</v>
      </c>
      <c r="M11" s="117">
        <f t="shared" si="2"/>
        <v>100000.33333333333</v>
      </c>
      <c r="N11" s="117">
        <f t="shared" si="3"/>
        <v>2255.6466165413535</v>
      </c>
      <c r="O11" s="119">
        <f t="shared" si="4"/>
        <v>44.333333333333336</v>
      </c>
      <c r="P11" s="119">
        <f t="shared" si="5"/>
        <v>38</v>
      </c>
      <c r="Q11" s="119">
        <f t="shared" si="6"/>
        <v>6.333333333333333</v>
      </c>
      <c r="R11" s="29">
        <f t="shared" si="7"/>
        <v>133</v>
      </c>
      <c r="S11" s="30">
        <f t="shared" si="10"/>
        <v>114</v>
      </c>
      <c r="T11" s="30">
        <f t="shared" si="10"/>
        <v>19</v>
      </c>
      <c r="U11" s="30">
        <f t="shared" si="9"/>
        <v>0</v>
      </c>
      <c r="V11" s="32"/>
      <c r="W11" s="32"/>
      <c r="X11" s="32"/>
      <c r="Y11" s="27">
        <v>2</v>
      </c>
      <c r="Z11" s="27">
        <v>2</v>
      </c>
      <c r="AA11" s="27">
        <v>0</v>
      </c>
      <c r="AB11" s="68">
        <v>112</v>
      </c>
      <c r="AC11" s="68">
        <v>17</v>
      </c>
      <c r="AD11" s="68">
        <v>0</v>
      </c>
      <c r="AE11" s="69" t="s">
        <v>394</v>
      </c>
      <c r="AF11" s="70" t="s">
        <v>395</v>
      </c>
      <c r="AG11" s="35" t="s">
        <v>396</v>
      </c>
      <c r="AH11" s="54"/>
      <c r="AI11" s="54"/>
      <c r="AJ11" s="54" t="s">
        <v>100</v>
      </c>
      <c r="AK11" s="36">
        <v>0.5</v>
      </c>
      <c r="AL11" s="37" t="s">
        <v>68</v>
      </c>
      <c r="AM11" s="40">
        <v>15</v>
      </c>
      <c r="AN11" s="41" t="s">
        <v>69</v>
      </c>
      <c r="AO11" s="37" t="s">
        <v>88</v>
      </c>
      <c r="AP11" s="45">
        <v>7</v>
      </c>
      <c r="AQ11" s="42" t="s">
        <v>75</v>
      </c>
      <c r="AR11" s="43" t="s">
        <v>397</v>
      </c>
      <c r="AS11" s="43">
        <v>1</v>
      </c>
      <c r="AT11" s="46" t="s">
        <v>108</v>
      </c>
      <c r="AU11" s="37" t="s">
        <v>398</v>
      </c>
      <c r="AV11" s="38">
        <v>3</v>
      </c>
      <c r="AW11" s="42" t="s">
        <v>71</v>
      </c>
      <c r="AX11" s="37" t="s">
        <v>125</v>
      </c>
      <c r="AY11" s="38">
        <v>4</v>
      </c>
      <c r="AZ11" s="42" t="s">
        <v>75</v>
      </c>
      <c r="BA11" s="43" t="s">
        <v>399</v>
      </c>
      <c r="BB11" s="43">
        <v>1</v>
      </c>
      <c r="BC11" s="51" t="s">
        <v>90</v>
      </c>
      <c r="BD11" s="43" t="s">
        <v>400</v>
      </c>
      <c r="BE11" s="43">
        <v>1</v>
      </c>
      <c r="BF11" s="44" t="s">
        <v>133</v>
      </c>
      <c r="BG11" s="126" t="s">
        <v>401</v>
      </c>
      <c r="BH11" s="43">
        <v>1</v>
      </c>
      <c r="BI11" s="42" t="s">
        <v>94</v>
      </c>
      <c r="BJ11" s="43" t="s">
        <v>402</v>
      </c>
      <c r="BK11" s="43">
        <v>1</v>
      </c>
      <c r="BL11" s="46" t="s">
        <v>117</v>
      </c>
      <c r="BM11" s="37" t="s">
        <v>87</v>
      </c>
      <c r="BN11" s="38">
        <v>3</v>
      </c>
      <c r="BO11" s="42" t="s">
        <v>75</v>
      </c>
      <c r="BP11" s="47">
        <v>0</v>
      </c>
      <c r="BQ11" s="47">
        <v>0</v>
      </c>
      <c r="BR11" s="120">
        <v>1</v>
      </c>
      <c r="BS11" s="120">
        <v>5</v>
      </c>
      <c r="BT11" s="127">
        <v>1</v>
      </c>
      <c r="BU11" s="120">
        <v>1</v>
      </c>
      <c r="BV11" s="120">
        <v>2</v>
      </c>
      <c r="BW11" s="47">
        <v>0</v>
      </c>
      <c r="BX11" s="47">
        <v>0</v>
      </c>
      <c r="BY11" s="47">
        <v>0</v>
      </c>
      <c r="BZ11" s="47">
        <v>0</v>
      </c>
      <c r="CA11" s="50">
        <v>0</v>
      </c>
    </row>
    <row r="12" spans="2:79" ht="21.75" customHeight="1">
      <c r="B12" s="22">
        <v>26</v>
      </c>
      <c r="C12" s="23" t="s">
        <v>59</v>
      </c>
      <c r="D12" s="123" t="s">
        <v>60</v>
      </c>
      <c r="E12" s="24">
        <v>4</v>
      </c>
      <c r="F12" s="25">
        <v>2</v>
      </c>
      <c r="G12" s="26">
        <v>394582</v>
      </c>
      <c r="H12" s="26">
        <v>222506</v>
      </c>
      <c r="I12" s="26">
        <v>136848</v>
      </c>
      <c r="J12" s="27">
        <v>313771</v>
      </c>
      <c r="K12" s="28">
        <f aca="true" t="shared" si="11" ref="K12:K35">+(+S12+(U12/2))/(+S12+T12+U12)</f>
        <v>0.8604651162790697</v>
      </c>
      <c r="L12" s="28">
        <f aca="true" t="shared" si="12" ref="L12:L35">J12/G12</f>
        <v>0.7951984631838249</v>
      </c>
      <c r="M12" s="117">
        <f aca="true" t="shared" si="13" ref="M12:M35">J12/E12</f>
        <v>78442.75</v>
      </c>
      <c r="N12" s="117">
        <f aca="true" t="shared" si="14" ref="N12:N35">+J12/R12</f>
        <v>2432.3333333333335</v>
      </c>
      <c r="O12" s="119">
        <f aca="true" t="shared" si="15" ref="O12:O35">+R12/E12</f>
        <v>32.25</v>
      </c>
      <c r="P12" s="119">
        <f aca="true" t="shared" si="16" ref="P12:P35">+S12/E12</f>
        <v>27.75</v>
      </c>
      <c r="Q12" s="119">
        <f aca="true" t="shared" si="17" ref="Q12:Q35">+T12/E12</f>
        <v>4.5</v>
      </c>
      <c r="R12" s="29">
        <f aca="true" t="shared" si="18" ref="R12:R35">+S12+T12+U12</f>
        <v>129</v>
      </c>
      <c r="S12" s="30">
        <f aca="true" t="shared" si="19" ref="S12:S35">+Y12+AB12+V12</f>
        <v>111</v>
      </c>
      <c r="T12" s="30">
        <f aca="true" t="shared" si="20" ref="T12:T35">+Z12+AC12+W12</f>
        <v>18</v>
      </c>
      <c r="U12" s="30">
        <f aca="true" t="shared" si="21" ref="U12:U35">+X12+AA12+AD12</f>
        <v>0</v>
      </c>
      <c r="V12" s="31">
        <v>111</v>
      </c>
      <c r="W12" s="31">
        <v>18</v>
      </c>
      <c r="X12" s="31">
        <v>0</v>
      </c>
      <c r="Y12" s="32"/>
      <c r="Z12" s="32"/>
      <c r="AA12" s="32"/>
      <c r="AB12" s="33"/>
      <c r="AC12" s="33"/>
      <c r="AD12" s="33"/>
      <c r="AE12" s="133" t="s">
        <v>61</v>
      </c>
      <c r="AF12" s="133"/>
      <c r="AG12" s="35" t="s">
        <v>62</v>
      </c>
      <c r="AH12" s="35" t="s">
        <v>63</v>
      </c>
      <c r="AI12" s="35" t="s">
        <v>64</v>
      </c>
      <c r="AJ12" s="35" t="s">
        <v>65</v>
      </c>
      <c r="AK12" s="65">
        <v>0.6</v>
      </c>
      <c r="AL12" s="37" t="s">
        <v>66</v>
      </c>
      <c r="AM12" s="38">
        <v>4</v>
      </c>
      <c r="AN12" s="39" t="s">
        <v>67</v>
      </c>
      <c r="AO12" s="37" t="s">
        <v>68</v>
      </c>
      <c r="AP12" s="40">
        <v>14</v>
      </c>
      <c r="AQ12" s="41" t="s">
        <v>69</v>
      </c>
      <c r="AR12" s="37" t="s">
        <v>70</v>
      </c>
      <c r="AS12" s="38">
        <v>2</v>
      </c>
      <c r="AT12" s="42" t="s">
        <v>71</v>
      </c>
      <c r="AU12" s="43" t="s">
        <v>72</v>
      </c>
      <c r="AV12" s="43">
        <v>1</v>
      </c>
      <c r="AW12" s="44" t="s">
        <v>73</v>
      </c>
      <c r="AX12" s="43" t="s">
        <v>74</v>
      </c>
      <c r="AY12" s="43">
        <v>1</v>
      </c>
      <c r="AZ12" s="42" t="s">
        <v>75</v>
      </c>
      <c r="BA12" s="37" t="s">
        <v>76</v>
      </c>
      <c r="BB12" s="45">
        <v>8</v>
      </c>
      <c r="BC12" s="44" t="s">
        <v>464</v>
      </c>
      <c r="BD12" s="126" t="s">
        <v>77</v>
      </c>
      <c r="BE12" s="43">
        <v>1</v>
      </c>
      <c r="BF12" s="46" t="s">
        <v>78</v>
      </c>
      <c r="BG12" s="37" t="s">
        <v>79</v>
      </c>
      <c r="BH12" s="45">
        <v>5</v>
      </c>
      <c r="BI12" s="42" t="s">
        <v>75</v>
      </c>
      <c r="BJ12" s="37" t="s">
        <v>398</v>
      </c>
      <c r="BK12" s="38">
        <v>2</v>
      </c>
      <c r="BL12" s="42" t="s">
        <v>71</v>
      </c>
      <c r="BM12" s="43" t="s">
        <v>81</v>
      </c>
      <c r="BN12" s="43">
        <v>1</v>
      </c>
      <c r="BO12" s="42" t="s">
        <v>75</v>
      </c>
      <c r="BP12" s="47">
        <v>0</v>
      </c>
      <c r="BQ12" s="47">
        <v>0</v>
      </c>
      <c r="BR12" s="48">
        <v>2</v>
      </c>
      <c r="BS12" s="48">
        <v>5</v>
      </c>
      <c r="BT12" s="48">
        <v>1</v>
      </c>
      <c r="BU12" s="47">
        <v>0</v>
      </c>
      <c r="BV12" s="48">
        <v>1</v>
      </c>
      <c r="BW12" s="47">
        <v>0</v>
      </c>
      <c r="BX12" s="49">
        <v>1</v>
      </c>
      <c r="BY12" s="47">
        <v>0</v>
      </c>
      <c r="BZ12" s="47">
        <v>0</v>
      </c>
      <c r="CA12" s="50">
        <v>0</v>
      </c>
    </row>
    <row r="13" spans="2:79" ht="21.75" customHeight="1">
      <c r="B13" s="22">
        <v>25</v>
      </c>
      <c r="C13" s="23" t="s">
        <v>82</v>
      </c>
      <c r="D13" s="123" t="s">
        <v>60</v>
      </c>
      <c r="E13" s="24">
        <v>4</v>
      </c>
      <c r="F13" s="25">
        <v>3</v>
      </c>
      <c r="G13" s="26">
        <v>562257</v>
      </c>
      <c r="H13" s="26">
        <v>301501</v>
      </c>
      <c r="I13" s="26">
        <v>171063</v>
      </c>
      <c r="J13" s="27">
        <v>370173</v>
      </c>
      <c r="K13" s="28">
        <f t="shared" si="11"/>
        <v>0.7803030303030303</v>
      </c>
      <c r="L13" s="28">
        <f t="shared" si="12"/>
        <v>0.6583697490649294</v>
      </c>
      <c r="M13" s="117">
        <f t="shared" si="13"/>
        <v>92543.25</v>
      </c>
      <c r="N13" s="117">
        <f t="shared" si="14"/>
        <v>2804.340909090909</v>
      </c>
      <c r="O13" s="119">
        <f t="shared" si="15"/>
        <v>33</v>
      </c>
      <c r="P13" s="119">
        <f t="shared" si="16"/>
        <v>25.75</v>
      </c>
      <c r="Q13" s="119">
        <f t="shared" si="17"/>
        <v>7.25</v>
      </c>
      <c r="R13" s="29">
        <f t="shared" si="18"/>
        <v>132</v>
      </c>
      <c r="S13" s="30">
        <f t="shared" si="19"/>
        <v>103</v>
      </c>
      <c r="T13" s="30">
        <f t="shared" si="20"/>
        <v>29</v>
      </c>
      <c r="U13" s="30">
        <f t="shared" si="21"/>
        <v>0</v>
      </c>
      <c r="V13" s="31">
        <v>103</v>
      </c>
      <c r="W13" s="31">
        <v>29</v>
      </c>
      <c r="X13" s="31">
        <v>0</v>
      </c>
      <c r="Y13" s="32"/>
      <c r="Z13" s="32"/>
      <c r="AA13" s="32"/>
      <c r="AB13" s="33"/>
      <c r="AC13" s="33"/>
      <c r="AD13" s="33"/>
      <c r="AE13" s="133" t="s">
        <v>83</v>
      </c>
      <c r="AF13" s="133"/>
      <c r="AG13" s="35" t="s">
        <v>84</v>
      </c>
      <c r="AH13" s="35" t="s">
        <v>85</v>
      </c>
      <c r="AI13" s="35" t="s">
        <v>86</v>
      </c>
      <c r="AJ13" s="35" t="s">
        <v>87</v>
      </c>
      <c r="AK13" s="36">
        <v>0.5</v>
      </c>
      <c r="AL13" s="37" t="s">
        <v>88</v>
      </c>
      <c r="AM13" s="45">
        <v>6</v>
      </c>
      <c r="AN13" s="42" t="s">
        <v>75</v>
      </c>
      <c r="AO13" s="43" t="s">
        <v>89</v>
      </c>
      <c r="AP13" s="43">
        <v>1</v>
      </c>
      <c r="AQ13" s="51" t="s">
        <v>90</v>
      </c>
      <c r="AR13" s="37" t="s">
        <v>68</v>
      </c>
      <c r="AS13" s="40">
        <v>13</v>
      </c>
      <c r="AT13" s="41" t="s">
        <v>69</v>
      </c>
      <c r="AU13" s="43" t="s">
        <v>91</v>
      </c>
      <c r="AV13" s="43">
        <v>1</v>
      </c>
      <c r="AW13" s="52" t="s">
        <v>92</v>
      </c>
      <c r="AX13" s="37" t="s">
        <v>76</v>
      </c>
      <c r="AY13" s="45">
        <v>7</v>
      </c>
      <c r="AZ13" s="44" t="s">
        <v>73</v>
      </c>
      <c r="BA13" s="43" t="s">
        <v>93</v>
      </c>
      <c r="BB13" s="43">
        <v>1</v>
      </c>
      <c r="BC13" s="42" t="s">
        <v>94</v>
      </c>
      <c r="BD13" s="43" t="s">
        <v>95</v>
      </c>
      <c r="BE13" s="43">
        <v>1</v>
      </c>
      <c r="BF13" s="42" t="s">
        <v>71</v>
      </c>
      <c r="BG13" s="43" t="s">
        <v>96</v>
      </c>
      <c r="BH13" s="43">
        <v>1</v>
      </c>
      <c r="BI13" s="44" t="s">
        <v>73</v>
      </c>
      <c r="BJ13" s="37" t="s">
        <v>87</v>
      </c>
      <c r="BK13" s="38">
        <v>2</v>
      </c>
      <c r="BL13" s="42" t="s">
        <v>75</v>
      </c>
      <c r="BM13" s="37" t="s">
        <v>66</v>
      </c>
      <c r="BN13" s="38">
        <v>3</v>
      </c>
      <c r="BO13" s="39" t="s">
        <v>67</v>
      </c>
      <c r="BP13" s="47">
        <v>0</v>
      </c>
      <c r="BQ13" s="47">
        <v>0</v>
      </c>
      <c r="BR13" s="48">
        <v>2</v>
      </c>
      <c r="BS13" s="49">
        <v>4</v>
      </c>
      <c r="BT13" s="48">
        <v>1</v>
      </c>
      <c r="BU13" s="48">
        <v>1</v>
      </c>
      <c r="BV13" s="47">
        <v>0</v>
      </c>
      <c r="BW13" s="48">
        <v>1</v>
      </c>
      <c r="BX13" s="48">
        <v>1</v>
      </c>
      <c r="BY13" s="47">
        <v>0</v>
      </c>
      <c r="BZ13" s="47">
        <v>0</v>
      </c>
      <c r="CA13" s="50">
        <v>0</v>
      </c>
    </row>
    <row r="14" spans="2:79" ht="21.75" customHeight="1">
      <c r="B14" s="22">
        <v>24</v>
      </c>
      <c r="C14" s="23" t="s">
        <v>97</v>
      </c>
      <c r="D14" s="123" t="s">
        <v>60</v>
      </c>
      <c r="E14" s="24">
        <v>1</v>
      </c>
      <c r="F14" s="53">
        <v>1</v>
      </c>
      <c r="G14" s="26">
        <v>333217</v>
      </c>
      <c r="H14" s="26">
        <v>176062</v>
      </c>
      <c r="I14" s="26">
        <v>65482</v>
      </c>
      <c r="J14" s="27">
        <v>333217</v>
      </c>
      <c r="K14" s="28">
        <f t="shared" si="11"/>
        <v>0.8842975206611571</v>
      </c>
      <c r="L14" s="28">
        <f t="shared" si="12"/>
        <v>1</v>
      </c>
      <c r="M14" s="117">
        <f t="shared" si="13"/>
        <v>333217</v>
      </c>
      <c r="N14" s="117">
        <f t="shared" si="14"/>
        <v>2753.8595041322315</v>
      </c>
      <c r="O14" s="119">
        <f t="shared" si="15"/>
        <v>121</v>
      </c>
      <c r="P14" s="119">
        <f t="shared" si="16"/>
        <v>107</v>
      </c>
      <c r="Q14" s="119">
        <f t="shared" si="17"/>
        <v>14</v>
      </c>
      <c r="R14" s="29">
        <f t="shared" si="18"/>
        <v>121</v>
      </c>
      <c r="S14" s="30">
        <f t="shared" si="19"/>
        <v>107</v>
      </c>
      <c r="T14" s="30">
        <f t="shared" si="20"/>
        <v>14</v>
      </c>
      <c r="U14" s="30">
        <f t="shared" si="21"/>
        <v>0</v>
      </c>
      <c r="V14" s="31">
        <v>107</v>
      </c>
      <c r="W14" s="31">
        <v>14</v>
      </c>
      <c r="X14" s="31">
        <v>0</v>
      </c>
      <c r="Y14" s="32"/>
      <c r="Z14" s="32"/>
      <c r="AA14" s="32"/>
      <c r="AB14" s="33"/>
      <c r="AC14" s="33"/>
      <c r="AD14" s="33"/>
      <c r="AE14" s="133" t="s">
        <v>98</v>
      </c>
      <c r="AF14" s="133"/>
      <c r="AG14" s="35" t="s">
        <v>99</v>
      </c>
      <c r="AH14" s="54"/>
      <c r="AI14" s="54"/>
      <c r="AJ14" s="54" t="s">
        <v>100</v>
      </c>
      <c r="AK14" s="36">
        <v>0.5</v>
      </c>
      <c r="AL14" s="37" t="s">
        <v>68</v>
      </c>
      <c r="AM14" s="40">
        <v>12</v>
      </c>
      <c r="AN14" s="41" t="s">
        <v>69</v>
      </c>
      <c r="AO14" s="37" t="s">
        <v>101</v>
      </c>
      <c r="AP14" s="38">
        <v>2</v>
      </c>
      <c r="AQ14" s="42" t="s">
        <v>75</v>
      </c>
      <c r="AR14" s="37" t="s">
        <v>88</v>
      </c>
      <c r="AS14" s="45">
        <v>5</v>
      </c>
      <c r="AT14" s="42" t="s">
        <v>75</v>
      </c>
      <c r="AU14" s="37" t="s">
        <v>102</v>
      </c>
      <c r="AV14" s="38">
        <v>2</v>
      </c>
      <c r="AW14" s="46" t="s">
        <v>78</v>
      </c>
      <c r="AX14" s="43" t="s">
        <v>103</v>
      </c>
      <c r="AY14" s="43">
        <v>1</v>
      </c>
      <c r="AZ14" s="42" t="s">
        <v>75</v>
      </c>
      <c r="BA14" s="37" t="s">
        <v>80</v>
      </c>
      <c r="BB14" s="43">
        <v>1</v>
      </c>
      <c r="BC14" s="42" t="s">
        <v>444</v>
      </c>
      <c r="BD14" s="43" t="s">
        <v>104</v>
      </c>
      <c r="BE14" s="43">
        <v>1</v>
      </c>
      <c r="BF14" s="44" t="s">
        <v>73</v>
      </c>
      <c r="BG14" s="43" t="s">
        <v>105</v>
      </c>
      <c r="BH14" s="43">
        <v>1</v>
      </c>
      <c r="BI14" s="42" t="s">
        <v>75</v>
      </c>
      <c r="BJ14" s="37" t="s">
        <v>106</v>
      </c>
      <c r="BK14" s="38">
        <v>2</v>
      </c>
      <c r="BL14" s="42" t="s">
        <v>71</v>
      </c>
      <c r="BM14" s="43" t="s">
        <v>107</v>
      </c>
      <c r="BN14" s="43">
        <v>1</v>
      </c>
      <c r="BO14" s="46" t="s">
        <v>108</v>
      </c>
      <c r="BP14" s="47">
        <v>0</v>
      </c>
      <c r="BQ14" s="47">
        <v>0</v>
      </c>
      <c r="BR14" s="48">
        <v>1</v>
      </c>
      <c r="BS14" s="48">
        <v>6</v>
      </c>
      <c r="BT14" s="49">
        <v>1</v>
      </c>
      <c r="BU14" s="47">
        <v>0</v>
      </c>
      <c r="BV14" s="48">
        <v>2</v>
      </c>
      <c r="BW14" s="47">
        <v>0</v>
      </c>
      <c r="BX14" s="47">
        <v>0</v>
      </c>
      <c r="BY14" s="47">
        <v>0</v>
      </c>
      <c r="BZ14" s="47">
        <v>0</v>
      </c>
      <c r="CA14" s="50">
        <v>0</v>
      </c>
    </row>
    <row r="15" spans="2:79" ht="21.75" customHeight="1">
      <c r="B15" s="22">
        <v>23</v>
      </c>
      <c r="C15" s="23" t="s">
        <v>109</v>
      </c>
      <c r="D15" s="123" t="s">
        <v>110</v>
      </c>
      <c r="E15" s="24">
        <v>3</v>
      </c>
      <c r="F15" s="55">
        <v>138</v>
      </c>
      <c r="G15" s="26">
        <v>500734</v>
      </c>
      <c r="H15" s="26">
        <v>218432</v>
      </c>
      <c r="I15" s="26">
        <v>128551</v>
      </c>
      <c r="J15" s="27">
        <v>121995</v>
      </c>
      <c r="K15" s="28">
        <f t="shared" si="11"/>
        <v>0.8125</v>
      </c>
      <c r="L15" s="28">
        <f t="shared" si="12"/>
        <v>0.2436323477135565</v>
      </c>
      <c r="M15" s="117">
        <f t="shared" si="13"/>
        <v>40665</v>
      </c>
      <c r="N15" s="117">
        <f t="shared" si="14"/>
        <v>2541.5625</v>
      </c>
      <c r="O15" s="119">
        <f t="shared" si="15"/>
        <v>16</v>
      </c>
      <c r="P15" s="119">
        <f t="shared" si="16"/>
        <v>13</v>
      </c>
      <c r="Q15" s="119">
        <f t="shared" si="17"/>
        <v>3</v>
      </c>
      <c r="R15" s="29">
        <f t="shared" si="18"/>
        <v>48</v>
      </c>
      <c r="S15" s="30">
        <f t="shared" si="19"/>
        <v>39</v>
      </c>
      <c r="T15" s="30">
        <f t="shared" si="20"/>
        <v>9</v>
      </c>
      <c r="U15" s="30">
        <f t="shared" si="21"/>
        <v>0</v>
      </c>
      <c r="V15" s="31">
        <v>39</v>
      </c>
      <c r="W15" s="31">
        <v>9</v>
      </c>
      <c r="X15" s="31">
        <v>0</v>
      </c>
      <c r="Y15" s="32"/>
      <c r="Z15" s="32"/>
      <c r="AA15" s="32"/>
      <c r="AB15" s="33"/>
      <c r="AC15" s="33"/>
      <c r="AD15" s="33"/>
      <c r="AE15" s="133" t="s">
        <v>111</v>
      </c>
      <c r="AF15" s="133"/>
      <c r="AG15" s="35" t="s">
        <v>112</v>
      </c>
      <c r="AH15" s="54"/>
      <c r="AI15" s="54"/>
      <c r="AJ15" s="54" t="s">
        <v>100</v>
      </c>
      <c r="AK15" s="56">
        <v>0.1</v>
      </c>
      <c r="AL15" s="37" t="s">
        <v>113</v>
      </c>
      <c r="AM15" s="38">
        <v>4</v>
      </c>
      <c r="AN15" s="42" t="s">
        <v>94</v>
      </c>
      <c r="AO15" s="43" t="s">
        <v>114</v>
      </c>
      <c r="AP15" s="43">
        <v>1</v>
      </c>
      <c r="AQ15" s="42" t="s">
        <v>71</v>
      </c>
      <c r="AR15" s="37" t="s">
        <v>102</v>
      </c>
      <c r="AS15" s="43">
        <v>1</v>
      </c>
      <c r="AT15" s="46" t="s">
        <v>78</v>
      </c>
      <c r="AU15" s="43" t="s">
        <v>115</v>
      </c>
      <c r="AV15" s="43">
        <v>1</v>
      </c>
      <c r="AW15" s="46" t="s">
        <v>78</v>
      </c>
      <c r="AX15" s="43" t="s">
        <v>116</v>
      </c>
      <c r="AY15" s="43">
        <v>1</v>
      </c>
      <c r="AZ15" s="46" t="s">
        <v>117</v>
      </c>
      <c r="BA15" s="37" t="s">
        <v>70</v>
      </c>
      <c r="BB15" s="43">
        <v>1</v>
      </c>
      <c r="BC15" s="42" t="s">
        <v>71</v>
      </c>
      <c r="BD15" s="43" t="s">
        <v>118</v>
      </c>
      <c r="BE15" s="43">
        <v>1</v>
      </c>
      <c r="BF15" s="42" t="s">
        <v>94</v>
      </c>
      <c r="BG15" s="43" t="s">
        <v>119</v>
      </c>
      <c r="BH15" s="43">
        <v>1</v>
      </c>
      <c r="BI15" s="52" t="s">
        <v>92</v>
      </c>
      <c r="BJ15" s="37" t="s">
        <v>87</v>
      </c>
      <c r="BK15" s="43">
        <v>1</v>
      </c>
      <c r="BL15" s="42" t="s">
        <v>75</v>
      </c>
      <c r="BM15" s="43" t="s">
        <v>120</v>
      </c>
      <c r="BN15" s="43">
        <v>1</v>
      </c>
      <c r="BO15" s="42" t="s">
        <v>94</v>
      </c>
      <c r="BP15" s="47">
        <v>0</v>
      </c>
      <c r="BQ15" s="47">
        <v>0</v>
      </c>
      <c r="BR15" s="47">
        <v>0</v>
      </c>
      <c r="BS15" s="49">
        <v>6</v>
      </c>
      <c r="BT15" s="47">
        <v>0</v>
      </c>
      <c r="BU15" s="47">
        <v>0</v>
      </c>
      <c r="BV15" s="48">
        <v>3</v>
      </c>
      <c r="BW15" s="48">
        <v>1</v>
      </c>
      <c r="BX15" s="47">
        <v>0</v>
      </c>
      <c r="BY15" s="47">
        <v>0</v>
      </c>
      <c r="BZ15" s="47">
        <v>0</v>
      </c>
      <c r="CA15" s="50">
        <v>0</v>
      </c>
    </row>
    <row r="16" spans="2:79" ht="21.75" customHeight="1">
      <c r="B16" s="22">
        <v>22</v>
      </c>
      <c r="C16" s="23" t="s">
        <v>97</v>
      </c>
      <c r="D16" s="123" t="s">
        <v>110</v>
      </c>
      <c r="E16" s="24">
        <v>1</v>
      </c>
      <c r="F16" s="25">
        <v>3</v>
      </c>
      <c r="G16" s="26">
        <v>281552</v>
      </c>
      <c r="H16" s="26">
        <v>197312</v>
      </c>
      <c r="I16" s="26">
        <v>60878</v>
      </c>
      <c r="J16" s="27">
        <v>261070</v>
      </c>
      <c r="K16" s="28">
        <f t="shared" si="11"/>
        <v>0.8541666666666666</v>
      </c>
      <c r="L16" s="28">
        <f t="shared" si="12"/>
        <v>0.927253224981531</v>
      </c>
      <c r="M16" s="117">
        <f t="shared" si="13"/>
        <v>261070</v>
      </c>
      <c r="N16" s="117">
        <f t="shared" si="14"/>
        <v>2719.4791666666665</v>
      </c>
      <c r="O16" s="119">
        <f t="shared" si="15"/>
        <v>96</v>
      </c>
      <c r="P16" s="119">
        <f t="shared" si="16"/>
        <v>82</v>
      </c>
      <c r="Q16" s="119">
        <f t="shared" si="17"/>
        <v>14</v>
      </c>
      <c r="R16" s="29">
        <f t="shared" si="18"/>
        <v>96</v>
      </c>
      <c r="S16" s="30">
        <f t="shared" si="19"/>
        <v>82</v>
      </c>
      <c r="T16" s="30">
        <f t="shared" si="20"/>
        <v>14</v>
      </c>
      <c r="U16" s="30">
        <f t="shared" si="21"/>
        <v>0</v>
      </c>
      <c r="V16" s="31">
        <v>82</v>
      </c>
      <c r="W16" s="31">
        <v>14</v>
      </c>
      <c r="X16" s="31">
        <v>0</v>
      </c>
      <c r="Y16" s="32"/>
      <c r="Z16" s="32"/>
      <c r="AA16" s="32"/>
      <c r="AB16" s="33"/>
      <c r="AC16" s="33"/>
      <c r="AD16" s="33"/>
      <c r="AE16" s="133" t="s">
        <v>121</v>
      </c>
      <c r="AF16" s="133"/>
      <c r="AG16" s="35" t="s">
        <v>99</v>
      </c>
      <c r="AH16" s="54"/>
      <c r="AI16" s="54"/>
      <c r="AJ16" s="54" t="s">
        <v>100</v>
      </c>
      <c r="AK16" s="57">
        <v>0.2</v>
      </c>
      <c r="AL16" s="43" t="s">
        <v>122</v>
      </c>
      <c r="AM16" s="43">
        <v>1</v>
      </c>
      <c r="AN16" s="58" t="s">
        <v>123</v>
      </c>
      <c r="AO16" s="43" t="s">
        <v>124</v>
      </c>
      <c r="AP16" s="43">
        <v>1</v>
      </c>
      <c r="AQ16" s="42" t="s">
        <v>94</v>
      </c>
      <c r="AR16" s="37" t="s">
        <v>68</v>
      </c>
      <c r="AS16" s="40">
        <v>11</v>
      </c>
      <c r="AT16" s="41" t="s">
        <v>69</v>
      </c>
      <c r="AU16" s="37" t="s">
        <v>125</v>
      </c>
      <c r="AV16" s="38">
        <v>3</v>
      </c>
      <c r="AW16" s="42" t="s">
        <v>75</v>
      </c>
      <c r="AX16" s="43" t="s">
        <v>126</v>
      </c>
      <c r="AY16" s="43">
        <v>1</v>
      </c>
      <c r="AZ16" s="39" t="s">
        <v>67</v>
      </c>
      <c r="BA16" s="43" t="s">
        <v>127</v>
      </c>
      <c r="BB16" s="43">
        <v>1</v>
      </c>
      <c r="BC16" s="42" t="s">
        <v>75</v>
      </c>
      <c r="BD16" s="43" t="s">
        <v>128</v>
      </c>
      <c r="BE16" s="43">
        <v>1</v>
      </c>
      <c r="BF16" s="52" t="s">
        <v>92</v>
      </c>
      <c r="BG16" s="43" t="s">
        <v>129</v>
      </c>
      <c r="BH16" s="43">
        <v>1</v>
      </c>
      <c r="BI16" s="42" t="s">
        <v>94</v>
      </c>
      <c r="BJ16" s="43" t="s">
        <v>130</v>
      </c>
      <c r="BK16" s="43">
        <v>1</v>
      </c>
      <c r="BL16" s="59" t="s">
        <v>131</v>
      </c>
      <c r="BM16" s="43" t="s">
        <v>132</v>
      </c>
      <c r="BN16" s="43">
        <v>1</v>
      </c>
      <c r="BO16" s="44" t="s">
        <v>133</v>
      </c>
      <c r="BP16" s="47">
        <v>0</v>
      </c>
      <c r="BQ16" s="48">
        <v>1</v>
      </c>
      <c r="BR16" s="48">
        <v>1</v>
      </c>
      <c r="BS16" s="48">
        <v>4</v>
      </c>
      <c r="BT16" s="48">
        <v>1</v>
      </c>
      <c r="BU16" s="47">
        <v>0</v>
      </c>
      <c r="BV16" s="47">
        <v>0</v>
      </c>
      <c r="BW16" s="48">
        <v>1</v>
      </c>
      <c r="BX16" s="48">
        <v>1</v>
      </c>
      <c r="BY16" s="47">
        <v>0</v>
      </c>
      <c r="BZ16" s="49">
        <v>1</v>
      </c>
      <c r="CA16" s="50">
        <v>0</v>
      </c>
    </row>
    <row r="17" spans="2:79" ht="21.75" customHeight="1">
      <c r="B17" s="22">
        <f aca="true" t="shared" si="22" ref="B17:B34">+B18+1</f>
        <v>21</v>
      </c>
      <c r="C17" s="23" t="s">
        <v>134</v>
      </c>
      <c r="D17" s="123" t="s">
        <v>135</v>
      </c>
      <c r="E17" s="24">
        <v>4</v>
      </c>
      <c r="F17" s="30">
        <v>11</v>
      </c>
      <c r="G17" s="26">
        <v>573905</v>
      </c>
      <c r="H17" s="26">
        <v>264238</v>
      </c>
      <c r="I17" s="26">
        <v>171695</v>
      </c>
      <c r="J17" s="27">
        <v>261373</v>
      </c>
      <c r="K17" s="28">
        <f t="shared" si="11"/>
        <v>0.7575757575757576</v>
      </c>
      <c r="L17" s="28">
        <f t="shared" si="12"/>
        <v>0.45542903442207333</v>
      </c>
      <c r="M17" s="117">
        <f t="shared" si="13"/>
        <v>65343.25</v>
      </c>
      <c r="N17" s="117">
        <f t="shared" si="14"/>
        <v>2640.131313131313</v>
      </c>
      <c r="O17" s="119">
        <f t="shared" si="15"/>
        <v>24.75</v>
      </c>
      <c r="P17" s="119">
        <f t="shared" si="16"/>
        <v>18.75</v>
      </c>
      <c r="Q17" s="119">
        <f t="shared" si="17"/>
        <v>6</v>
      </c>
      <c r="R17" s="29">
        <f t="shared" si="18"/>
        <v>99</v>
      </c>
      <c r="S17" s="30">
        <f t="shared" si="19"/>
        <v>75</v>
      </c>
      <c r="T17" s="30">
        <f t="shared" si="20"/>
        <v>24</v>
      </c>
      <c r="U17" s="30">
        <f t="shared" si="21"/>
        <v>0</v>
      </c>
      <c r="V17" s="31">
        <v>75</v>
      </c>
      <c r="W17" s="31">
        <v>24</v>
      </c>
      <c r="X17" s="31">
        <v>0</v>
      </c>
      <c r="Y17" s="32"/>
      <c r="Z17" s="32"/>
      <c r="AA17" s="32"/>
      <c r="AB17" s="33"/>
      <c r="AC17" s="33"/>
      <c r="AD17" s="33"/>
      <c r="AE17" s="133" t="s">
        <v>136</v>
      </c>
      <c r="AF17" s="133"/>
      <c r="AG17" s="35" t="s">
        <v>137</v>
      </c>
      <c r="AH17" s="35" t="s">
        <v>138</v>
      </c>
      <c r="AI17" s="35" t="s">
        <v>64</v>
      </c>
      <c r="AJ17" s="35" t="s">
        <v>139</v>
      </c>
      <c r="AK17" s="36">
        <v>0.4</v>
      </c>
      <c r="AL17" s="37" t="s">
        <v>140</v>
      </c>
      <c r="AM17" s="38">
        <v>3</v>
      </c>
      <c r="AN17" s="46" t="s">
        <v>78</v>
      </c>
      <c r="AO17" s="43" t="s">
        <v>141</v>
      </c>
      <c r="AP17" s="43">
        <v>1</v>
      </c>
      <c r="AQ17" s="42" t="s">
        <v>71</v>
      </c>
      <c r="AR17" s="37" t="s">
        <v>142</v>
      </c>
      <c r="AS17" s="38">
        <v>2</v>
      </c>
      <c r="AT17" s="42" t="s">
        <v>75</v>
      </c>
      <c r="AU17" s="43" t="s">
        <v>143</v>
      </c>
      <c r="AV17" s="43">
        <v>1</v>
      </c>
      <c r="AW17" s="42" t="s">
        <v>75</v>
      </c>
      <c r="AX17" s="43" t="s">
        <v>139</v>
      </c>
      <c r="AY17" s="43">
        <v>1</v>
      </c>
      <c r="AZ17" s="42" t="s">
        <v>71</v>
      </c>
      <c r="BA17" s="37" t="s">
        <v>106</v>
      </c>
      <c r="BB17" s="43">
        <v>1</v>
      </c>
      <c r="BC17" s="42" t="s">
        <v>71</v>
      </c>
      <c r="BD17" s="37" t="s">
        <v>88</v>
      </c>
      <c r="BE17" s="45">
        <v>5</v>
      </c>
      <c r="BF17" s="42" t="s">
        <v>75</v>
      </c>
      <c r="BG17" s="43" t="s">
        <v>144</v>
      </c>
      <c r="BH17" s="43">
        <v>1</v>
      </c>
      <c r="BI17" s="42" t="s">
        <v>94</v>
      </c>
      <c r="BJ17" s="126" t="s">
        <v>145</v>
      </c>
      <c r="BK17" s="43">
        <v>1</v>
      </c>
      <c r="BL17" s="42" t="s">
        <v>75</v>
      </c>
      <c r="BM17" s="37" t="s">
        <v>146</v>
      </c>
      <c r="BN17" s="45">
        <v>5</v>
      </c>
      <c r="BO17" s="52" t="s">
        <v>147</v>
      </c>
      <c r="BP17" s="60">
        <v>0</v>
      </c>
      <c r="BQ17" s="60">
        <v>0</v>
      </c>
      <c r="BR17" s="47">
        <v>0</v>
      </c>
      <c r="BS17" s="48">
        <v>8</v>
      </c>
      <c r="BT17" s="47">
        <v>0</v>
      </c>
      <c r="BU17" s="60">
        <v>0</v>
      </c>
      <c r="BV17" s="49">
        <v>1</v>
      </c>
      <c r="BW17" s="48">
        <v>1</v>
      </c>
      <c r="BX17" s="60">
        <v>0</v>
      </c>
      <c r="BY17" s="60">
        <v>0</v>
      </c>
      <c r="BZ17" s="60">
        <v>0</v>
      </c>
      <c r="CA17" s="61">
        <v>0</v>
      </c>
    </row>
    <row r="18" spans="2:79" ht="21.75" customHeight="1">
      <c r="B18" s="22">
        <f t="shared" si="22"/>
        <v>20</v>
      </c>
      <c r="C18" s="23" t="s">
        <v>148</v>
      </c>
      <c r="D18" s="123" t="s">
        <v>149</v>
      </c>
      <c r="E18" s="24">
        <v>3</v>
      </c>
      <c r="F18" s="53">
        <v>1</v>
      </c>
      <c r="G18" s="26">
        <v>330124</v>
      </c>
      <c r="H18" s="26">
        <v>147552</v>
      </c>
      <c r="I18" s="26">
        <v>82497</v>
      </c>
      <c r="J18" s="27">
        <v>330124</v>
      </c>
      <c r="K18" s="28">
        <f t="shared" si="11"/>
        <v>0.7878787878787878</v>
      </c>
      <c r="L18" s="28">
        <f t="shared" si="12"/>
        <v>1</v>
      </c>
      <c r="M18" s="117">
        <f t="shared" si="13"/>
        <v>110041.33333333333</v>
      </c>
      <c r="N18" s="117">
        <f t="shared" si="14"/>
        <v>2500.939393939394</v>
      </c>
      <c r="O18" s="119">
        <f t="shared" si="15"/>
        <v>44</v>
      </c>
      <c r="P18" s="119">
        <f t="shared" si="16"/>
        <v>34.666666666666664</v>
      </c>
      <c r="Q18" s="119">
        <f t="shared" si="17"/>
        <v>9.333333333333334</v>
      </c>
      <c r="R18" s="29">
        <f t="shared" si="18"/>
        <v>132</v>
      </c>
      <c r="S18" s="30">
        <f t="shared" si="19"/>
        <v>104</v>
      </c>
      <c r="T18" s="30">
        <f t="shared" si="20"/>
        <v>28</v>
      </c>
      <c r="U18" s="30">
        <f t="shared" si="21"/>
        <v>0</v>
      </c>
      <c r="V18" s="31">
        <v>104</v>
      </c>
      <c r="W18" s="31">
        <v>28</v>
      </c>
      <c r="X18" s="31">
        <v>0</v>
      </c>
      <c r="Y18" s="32"/>
      <c r="Z18" s="32"/>
      <c r="AA18" s="32"/>
      <c r="AB18" s="33"/>
      <c r="AC18" s="33"/>
      <c r="AD18" s="33"/>
      <c r="AE18" s="133" t="s">
        <v>150</v>
      </c>
      <c r="AF18" s="133"/>
      <c r="AG18" s="35" t="s">
        <v>151</v>
      </c>
      <c r="AH18" s="35" t="s">
        <v>152</v>
      </c>
      <c r="AI18" s="35" t="s">
        <v>64</v>
      </c>
      <c r="AJ18" s="35" t="s">
        <v>76</v>
      </c>
      <c r="AK18" s="36">
        <v>0.6</v>
      </c>
      <c r="AL18" s="37" t="s">
        <v>68</v>
      </c>
      <c r="AM18" s="40">
        <v>10</v>
      </c>
      <c r="AN18" s="41" t="s">
        <v>69</v>
      </c>
      <c r="AO18" s="37" t="s">
        <v>88</v>
      </c>
      <c r="AP18" s="38">
        <v>4</v>
      </c>
      <c r="AQ18" s="42" t="s">
        <v>75</v>
      </c>
      <c r="AR18" s="37" t="s">
        <v>76</v>
      </c>
      <c r="AS18" s="45">
        <v>6</v>
      </c>
      <c r="AT18" s="44" t="s">
        <v>73</v>
      </c>
      <c r="AU18" s="37" t="s">
        <v>66</v>
      </c>
      <c r="AV18" s="38">
        <v>2</v>
      </c>
      <c r="AW18" s="39" t="s">
        <v>67</v>
      </c>
      <c r="AX18" s="37" t="s">
        <v>153</v>
      </c>
      <c r="AY18" s="38">
        <v>2</v>
      </c>
      <c r="AZ18" s="44" t="s">
        <v>73</v>
      </c>
      <c r="BA18" s="37" t="s">
        <v>146</v>
      </c>
      <c r="BB18" s="38">
        <v>4</v>
      </c>
      <c r="BC18" s="52" t="s">
        <v>147</v>
      </c>
      <c r="BD18" s="62" t="s">
        <v>154</v>
      </c>
      <c r="BE18" s="62">
        <v>1</v>
      </c>
      <c r="BF18" s="41" t="s">
        <v>155</v>
      </c>
      <c r="BG18" s="62" t="s">
        <v>156</v>
      </c>
      <c r="BH18" s="62">
        <v>1</v>
      </c>
      <c r="BI18" s="63" t="s">
        <v>157</v>
      </c>
      <c r="BJ18" s="62" t="s">
        <v>158</v>
      </c>
      <c r="BK18" s="62">
        <v>1</v>
      </c>
      <c r="BL18" s="44" t="s">
        <v>133</v>
      </c>
      <c r="BM18" s="62" t="s">
        <v>159</v>
      </c>
      <c r="BN18" s="62">
        <v>1</v>
      </c>
      <c r="BO18" s="44" t="s">
        <v>133</v>
      </c>
      <c r="BP18" s="60">
        <v>0</v>
      </c>
      <c r="BQ18" s="60">
        <v>0</v>
      </c>
      <c r="BR18" s="48">
        <v>4</v>
      </c>
      <c r="BS18" s="48">
        <v>1</v>
      </c>
      <c r="BT18" s="49">
        <v>2</v>
      </c>
      <c r="BU18" s="60">
        <v>0</v>
      </c>
      <c r="BV18" s="60">
        <v>0</v>
      </c>
      <c r="BW18" s="48">
        <v>1</v>
      </c>
      <c r="BX18" s="48">
        <v>1</v>
      </c>
      <c r="BY18" s="60">
        <v>0</v>
      </c>
      <c r="BZ18" s="60">
        <v>0</v>
      </c>
      <c r="CA18" s="64">
        <v>1</v>
      </c>
    </row>
    <row r="19" spans="2:79" ht="21.75" customHeight="1">
      <c r="B19" s="22">
        <f t="shared" si="22"/>
        <v>19</v>
      </c>
      <c r="C19" s="23" t="s">
        <v>160</v>
      </c>
      <c r="D19" s="123" t="s">
        <v>149</v>
      </c>
      <c r="E19" s="24">
        <v>3</v>
      </c>
      <c r="F19" s="55">
        <v>129</v>
      </c>
      <c r="G19" s="26">
        <v>389931</v>
      </c>
      <c r="H19" s="26">
        <v>163738</v>
      </c>
      <c r="I19" s="26">
        <v>86874</v>
      </c>
      <c r="J19" s="27">
        <v>80989</v>
      </c>
      <c r="K19" s="28">
        <f t="shared" si="11"/>
        <v>0.71875</v>
      </c>
      <c r="L19" s="28">
        <f t="shared" si="12"/>
        <v>0.20770084963749996</v>
      </c>
      <c r="M19" s="117">
        <f t="shared" si="13"/>
        <v>26996.333333333332</v>
      </c>
      <c r="N19" s="117">
        <f t="shared" si="14"/>
        <v>2530.90625</v>
      </c>
      <c r="O19" s="119">
        <f t="shared" si="15"/>
        <v>10.666666666666666</v>
      </c>
      <c r="P19" s="119">
        <f t="shared" si="16"/>
        <v>7.666666666666667</v>
      </c>
      <c r="Q19" s="119">
        <f t="shared" si="17"/>
        <v>3</v>
      </c>
      <c r="R19" s="29">
        <f t="shared" si="18"/>
        <v>32</v>
      </c>
      <c r="S19" s="30">
        <f t="shared" si="19"/>
        <v>23</v>
      </c>
      <c r="T19" s="30">
        <f t="shared" si="20"/>
        <v>9</v>
      </c>
      <c r="U19" s="30">
        <f t="shared" si="21"/>
        <v>0</v>
      </c>
      <c r="V19" s="31">
        <v>23</v>
      </c>
      <c r="W19" s="31">
        <v>9</v>
      </c>
      <c r="X19" s="31">
        <v>0</v>
      </c>
      <c r="Y19" s="32"/>
      <c r="Z19" s="32"/>
      <c r="AA19" s="32"/>
      <c r="AB19" s="33"/>
      <c r="AC19" s="33"/>
      <c r="AD19" s="33"/>
      <c r="AE19" s="133" t="s">
        <v>161</v>
      </c>
      <c r="AF19" s="133"/>
      <c r="AG19" s="34" t="s">
        <v>162</v>
      </c>
      <c r="AH19" s="54"/>
      <c r="AI19" s="54"/>
      <c r="AJ19" s="54" t="s">
        <v>100</v>
      </c>
      <c r="AK19" s="36">
        <v>0.5</v>
      </c>
      <c r="AL19" s="62" t="s">
        <v>163</v>
      </c>
      <c r="AM19" s="62">
        <v>1</v>
      </c>
      <c r="AN19" s="42" t="s">
        <v>71</v>
      </c>
      <c r="AO19" s="37" t="s">
        <v>66</v>
      </c>
      <c r="AP19" s="62">
        <v>1</v>
      </c>
      <c r="AQ19" s="39" t="s">
        <v>67</v>
      </c>
      <c r="AR19" s="37" t="s">
        <v>142</v>
      </c>
      <c r="AS19" s="62">
        <v>1</v>
      </c>
      <c r="AT19" s="42" t="s">
        <v>75</v>
      </c>
      <c r="AU19" s="37" t="s">
        <v>76</v>
      </c>
      <c r="AV19" s="45">
        <v>5</v>
      </c>
      <c r="AW19" s="44" t="s">
        <v>73</v>
      </c>
      <c r="AX19" s="37" t="s">
        <v>164</v>
      </c>
      <c r="AY19" s="38">
        <v>3</v>
      </c>
      <c r="AZ19" s="52" t="s">
        <v>92</v>
      </c>
      <c r="BA19" s="37" t="s">
        <v>165</v>
      </c>
      <c r="BB19" s="38">
        <v>2</v>
      </c>
      <c r="BC19" s="42" t="s">
        <v>75</v>
      </c>
      <c r="BD19" s="62" t="s">
        <v>166</v>
      </c>
      <c r="BE19" s="62">
        <v>1</v>
      </c>
      <c r="BF19" s="46" t="s">
        <v>78</v>
      </c>
      <c r="BG19" s="37" t="s">
        <v>146</v>
      </c>
      <c r="BH19" s="38">
        <v>3</v>
      </c>
      <c r="BI19" s="52" t="s">
        <v>92</v>
      </c>
      <c r="BJ19" s="37" t="s">
        <v>88</v>
      </c>
      <c r="BK19" s="38">
        <v>3</v>
      </c>
      <c r="BL19" s="42" t="s">
        <v>75</v>
      </c>
      <c r="BM19" s="62" t="s">
        <v>167</v>
      </c>
      <c r="BN19" s="62">
        <v>1</v>
      </c>
      <c r="BO19" s="46" t="s">
        <v>108</v>
      </c>
      <c r="BP19" s="60">
        <v>0</v>
      </c>
      <c r="BQ19" s="60">
        <v>0</v>
      </c>
      <c r="BR19" s="48">
        <v>1</v>
      </c>
      <c r="BS19" s="49">
        <v>4</v>
      </c>
      <c r="BT19" s="60">
        <v>0</v>
      </c>
      <c r="BU19" s="60">
        <v>0</v>
      </c>
      <c r="BV19" s="48">
        <v>2</v>
      </c>
      <c r="BW19" s="48">
        <v>2</v>
      </c>
      <c r="BX19" s="48">
        <v>1</v>
      </c>
      <c r="BY19" s="60">
        <v>0</v>
      </c>
      <c r="BZ19" s="60">
        <v>0</v>
      </c>
      <c r="CA19" s="61">
        <v>0</v>
      </c>
    </row>
    <row r="20" spans="2:79" ht="21.75" customHeight="1">
      <c r="B20" s="22">
        <f t="shared" si="22"/>
        <v>18</v>
      </c>
      <c r="C20" s="23" t="s">
        <v>168</v>
      </c>
      <c r="D20" s="123" t="s">
        <v>149</v>
      </c>
      <c r="E20" s="24">
        <v>4</v>
      </c>
      <c r="F20" s="25">
        <v>4</v>
      </c>
      <c r="G20" s="26">
        <v>353916</v>
      </c>
      <c r="H20" s="26">
        <v>200154</v>
      </c>
      <c r="I20" s="26">
        <v>103312</v>
      </c>
      <c r="J20" s="27">
        <v>288597</v>
      </c>
      <c r="K20" s="28">
        <f t="shared" si="11"/>
        <v>0.7857142857142857</v>
      </c>
      <c r="L20" s="28">
        <f t="shared" si="12"/>
        <v>0.8154392567727935</v>
      </c>
      <c r="M20" s="117">
        <f t="shared" si="13"/>
        <v>72149.25</v>
      </c>
      <c r="N20" s="117">
        <f t="shared" si="14"/>
        <v>2576.7589285714284</v>
      </c>
      <c r="O20" s="119">
        <f t="shared" si="15"/>
        <v>28</v>
      </c>
      <c r="P20" s="119">
        <f t="shared" si="16"/>
        <v>22</v>
      </c>
      <c r="Q20" s="119">
        <f t="shared" si="17"/>
        <v>6</v>
      </c>
      <c r="R20" s="29">
        <f t="shared" si="18"/>
        <v>112</v>
      </c>
      <c r="S20" s="30">
        <f t="shared" si="19"/>
        <v>88</v>
      </c>
      <c r="T20" s="30">
        <f t="shared" si="20"/>
        <v>24</v>
      </c>
      <c r="U20" s="30">
        <f t="shared" si="21"/>
        <v>0</v>
      </c>
      <c r="V20" s="31">
        <v>88</v>
      </c>
      <c r="W20" s="31">
        <v>24</v>
      </c>
      <c r="X20" s="31">
        <v>0</v>
      </c>
      <c r="Y20" s="32"/>
      <c r="Z20" s="32"/>
      <c r="AA20" s="32"/>
      <c r="AB20" s="33"/>
      <c r="AC20" s="33"/>
      <c r="AD20" s="33"/>
      <c r="AE20" s="133" t="s">
        <v>169</v>
      </c>
      <c r="AF20" s="133"/>
      <c r="AG20" s="34" t="s">
        <v>170</v>
      </c>
      <c r="AH20" s="35" t="s">
        <v>171</v>
      </c>
      <c r="AI20" s="35" t="s">
        <v>64</v>
      </c>
      <c r="AJ20" s="35" t="s">
        <v>76</v>
      </c>
      <c r="AK20" s="65">
        <v>0.6</v>
      </c>
      <c r="AL20" s="66" t="s">
        <v>172</v>
      </c>
      <c r="AM20" s="66">
        <v>1</v>
      </c>
      <c r="AN20" s="42" t="s">
        <v>71</v>
      </c>
      <c r="AO20" s="37" t="s">
        <v>173</v>
      </c>
      <c r="AP20" s="45">
        <v>8</v>
      </c>
      <c r="AQ20" s="42" t="s">
        <v>94</v>
      </c>
      <c r="AR20" s="37" t="s">
        <v>79</v>
      </c>
      <c r="AS20" s="38">
        <v>4</v>
      </c>
      <c r="AT20" s="42" t="s">
        <v>75</v>
      </c>
      <c r="AU20" s="37" t="s">
        <v>68</v>
      </c>
      <c r="AV20" s="45">
        <v>9</v>
      </c>
      <c r="AW20" s="41" t="s">
        <v>69</v>
      </c>
      <c r="AX20" s="37" t="s">
        <v>76</v>
      </c>
      <c r="AY20" s="38">
        <v>4</v>
      </c>
      <c r="AZ20" s="44" t="s">
        <v>73</v>
      </c>
      <c r="BA20" s="37" t="s">
        <v>174</v>
      </c>
      <c r="BB20" s="38">
        <v>2</v>
      </c>
      <c r="BC20" s="42" t="s">
        <v>75</v>
      </c>
      <c r="BD20" s="37" t="s">
        <v>146</v>
      </c>
      <c r="BE20" s="38">
        <v>2</v>
      </c>
      <c r="BF20" s="52" t="s">
        <v>92</v>
      </c>
      <c r="BG20" s="66" t="s">
        <v>175</v>
      </c>
      <c r="BH20" s="66">
        <v>1</v>
      </c>
      <c r="BI20" s="46" t="s">
        <v>78</v>
      </c>
      <c r="BJ20" s="66" t="s">
        <v>176</v>
      </c>
      <c r="BK20" s="66">
        <v>1</v>
      </c>
      <c r="BL20" s="42" t="s">
        <v>94</v>
      </c>
      <c r="BM20" s="66" t="s">
        <v>177</v>
      </c>
      <c r="BN20" s="66">
        <v>1</v>
      </c>
      <c r="BO20" s="42" t="s">
        <v>75</v>
      </c>
      <c r="BP20" s="60">
        <v>0</v>
      </c>
      <c r="BQ20" s="60">
        <v>0</v>
      </c>
      <c r="BR20" s="48">
        <v>1</v>
      </c>
      <c r="BS20" s="49">
        <v>6</v>
      </c>
      <c r="BT20" s="48">
        <v>1</v>
      </c>
      <c r="BU20" s="60">
        <v>0</v>
      </c>
      <c r="BV20" s="48">
        <v>1</v>
      </c>
      <c r="BW20" s="48">
        <v>1</v>
      </c>
      <c r="BX20" s="60">
        <v>0</v>
      </c>
      <c r="BY20" s="60">
        <v>0</v>
      </c>
      <c r="BZ20" s="60">
        <v>0</v>
      </c>
      <c r="CA20" s="61">
        <v>0</v>
      </c>
    </row>
    <row r="21" spans="2:79" ht="21.75" customHeight="1">
      <c r="B21" s="22">
        <f t="shared" si="22"/>
        <v>17</v>
      </c>
      <c r="C21" s="23" t="s">
        <v>178</v>
      </c>
      <c r="D21" s="123" t="s">
        <v>179</v>
      </c>
      <c r="E21" s="24">
        <v>4</v>
      </c>
      <c r="F21" s="25">
        <v>3</v>
      </c>
      <c r="G21" s="26">
        <v>303511</v>
      </c>
      <c r="H21" s="26">
        <v>154435</v>
      </c>
      <c r="I21" s="26">
        <v>90623</v>
      </c>
      <c r="J21" s="27">
        <v>214758</v>
      </c>
      <c r="K21" s="28">
        <f t="shared" si="11"/>
        <v>0.8041237113402062</v>
      </c>
      <c r="L21" s="28">
        <f t="shared" si="12"/>
        <v>0.7075789674838803</v>
      </c>
      <c r="M21" s="117">
        <f t="shared" si="13"/>
        <v>53689.5</v>
      </c>
      <c r="N21" s="117">
        <f t="shared" si="14"/>
        <v>2214</v>
      </c>
      <c r="O21" s="119">
        <f t="shared" si="15"/>
        <v>24.25</v>
      </c>
      <c r="P21" s="119">
        <f t="shared" si="16"/>
        <v>19.5</v>
      </c>
      <c r="Q21" s="119">
        <f t="shared" si="17"/>
        <v>4.75</v>
      </c>
      <c r="R21" s="29">
        <f t="shared" si="18"/>
        <v>97</v>
      </c>
      <c r="S21" s="30">
        <f t="shared" si="19"/>
        <v>78</v>
      </c>
      <c r="T21" s="30">
        <f t="shared" si="20"/>
        <v>19</v>
      </c>
      <c r="U21" s="30">
        <f t="shared" si="21"/>
        <v>0</v>
      </c>
      <c r="V21" s="31">
        <v>78</v>
      </c>
      <c r="W21" s="31">
        <v>19</v>
      </c>
      <c r="X21" s="31">
        <v>0</v>
      </c>
      <c r="Y21" s="32"/>
      <c r="Z21" s="32"/>
      <c r="AA21" s="32"/>
      <c r="AB21" s="33"/>
      <c r="AC21" s="33"/>
      <c r="AD21" s="33"/>
      <c r="AE21" s="133" t="s">
        <v>180</v>
      </c>
      <c r="AF21" s="133"/>
      <c r="AG21" s="34" t="s">
        <v>181</v>
      </c>
      <c r="AH21" s="54"/>
      <c r="AI21" s="54"/>
      <c r="AJ21" s="54" t="s">
        <v>100</v>
      </c>
      <c r="AK21" s="57">
        <v>0.3</v>
      </c>
      <c r="AL21" s="66" t="s">
        <v>182</v>
      </c>
      <c r="AM21" s="66">
        <v>1</v>
      </c>
      <c r="AN21" s="42" t="s">
        <v>71</v>
      </c>
      <c r="AO21" s="37" t="s">
        <v>76</v>
      </c>
      <c r="AP21" s="38">
        <v>3</v>
      </c>
      <c r="AQ21" s="44" t="s">
        <v>73</v>
      </c>
      <c r="AR21" s="37" t="s">
        <v>68</v>
      </c>
      <c r="AS21" s="45">
        <v>8</v>
      </c>
      <c r="AT21" s="41" t="s">
        <v>69</v>
      </c>
      <c r="AU21" s="66" t="s">
        <v>183</v>
      </c>
      <c r="AV21" s="66">
        <v>1</v>
      </c>
      <c r="AW21" s="44" t="s">
        <v>73</v>
      </c>
      <c r="AX21" s="66" t="s">
        <v>184</v>
      </c>
      <c r="AY21" s="66">
        <v>1</v>
      </c>
      <c r="AZ21" s="44" t="s">
        <v>73</v>
      </c>
      <c r="BA21" s="66" t="s">
        <v>185</v>
      </c>
      <c r="BB21" s="66">
        <v>1</v>
      </c>
      <c r="BC21" s="52" t="s">
        <v>92</v>
      </c>
      <c r="BD21" s="37" t="s">
        <v>174</v>
      </c>
      <c r="BE21" s="66">
        <v>1</v>
      </c>
      <c r="BF21" s="42" t="s">
        <v>75</v>
      </c>
      <c r="BG21" s="37" t="s">
        <v>79</v>
      </c>
      <c r="BH21" s="38">
        <v>3</v>
      </c>
      <c r="BI21" s="42" t="s">
        <v>75</v>
      </c>
      <c r="BJ21" s="37" t="s">
        <v>153</v>
      </c>
      <c r="BK21" s="66">
        <v>1</v>
      </c>
      <c r="BL21" s="44" t="s">
        <v>73</v>
      </c>
      <c r="BM21" s="66" t="s">
        <v>186</v>
      </c>
      <c r="BN21" s="66">
        <v>1</v>
      </c>
      <c r="BO21" s="42" t="s">
        <v>94</v>
      </c>
      <c r="BP21" s="60">
        <v>0</v>
      </c>
      <c r="BQ21" s="60">
        <v>0</v>
      </c>
      <c r="BR21" s="48">
        <v>4</v>
      </c>
      <c r="BS21" s="49">
        <v>4</v>
      </c>
      <c r="BT21" s="48">
        <v>1</v>
      </c>
      <c r="BU21" s="60">
        <v>0</v>
      </c>
      <c r="BV21" s="60">
        <v>0</v>
      </c>
      <c r="BW21" s="48">
        <v>1</v>
      </c>
      <c r="BX21" s="60">
        <v>0</v>
      </c>
      <c r="BY21" s="60">
        <v>0</v>
      </c>
      <c r="BZ21" s="60">
        <v>0</v>
      </c>
      <c r="CA21" s="61">
        <v>0</v>
      </c>
    </row>
    <row r="22" spans="2:79" ht="21.75" customHeight="1">
      <c r="B22" s="22">
        <f t="shared" si="22"/>
        <v>16</v>
      </c>
      <c r="C22" s="23" t="s">
        <v>187</v>
      </c>
      <c r="D22" s="123" t="s">
        <v>188</v>
      </c>
      <c r="E22" s="24">
        <v>4</v>
      </c>
      <c r="F22" s="25">
        <v>3</v>
      </c>
      <c r="G22" s="26">
        <v>252504</v>
      </c>
      <c r="H22" s="26">
        <v>169129</v>
      </c>
      <c r="I22" s="26">
        <v>108903</v>
      </c>
      <c r="J22" s="27">
        <v>221154</v>
      </c>
      <c r="K22" s="28">
        <f t="shared" si="11"/>
        <v>0.9111111111111111</v>
      </c>
      <c r="L22" s="28">
        <f t="shared" si="12"/>
        <v>0.8758435509932516</v>
      </c>
      <c r="M22" s="117">
        <f t="shared" si="13"/>
        <v>55288.5</v>
      </c>
      <c r="N22" s="117">
        <f t="shared" si="14"/>
        <v>2457.266666666667</v>
      </c>
      <c r="O22" s="119">
        <f t="shared" si="15"/>
        <v>22.5</v>
      </c>
      <c r="P22" s="119">
        <f t="shared" si="16"/>
        <v>20.5</v>
      </c>
      <c r="Q22" s="119">
        <f t="shared" si="17"/>
        <v>2</v>
      </c>
      <c r="R22" s="29">
        <f t="shared" si="18"/>
        <v>90</v>
      </c>
      <c r="S22" s="30">
        <f t="shared" si="19"/>
        <v>82</v>
      </c>
      <c r="T22" s="30">
        <f t="shared" si="20"/>
        <v>8</v>
      </c>
      <c r="U22" s="30">
        <f t="shared" si="21"/>
        <v>0</v>
      </c>
      <c r="V22" s="67"/>
      <c r="W22" s="67"/>
      <c r="X22" s="67"/>
      <c r="Y22" s="27">
        <v>80</v>
      </c>
      <c r="Z22" s="27">
        <v>7</v>
      </c>
      <c r="AA22" s="27">
        <v>0</v>
      </c>
      <c r="AB22" s="68">
        <v>2</v>
      </c>
      <c r="AC22" s="68">
        <v>1</v>
      </c>
      <c r="AD22" s="68">
        <v>0</v>
      </c>
      <c r="AE22" s="69" t="s">
        <v>189</v>
      </c>
      <c r="AF22" s="70" t="s">
        <v>190</v>
      </c>
      <c r="AG22" s="34" t="s">
        <v>191</v>
      </c>
      <c r="AH22" s="54"/>
      <c r="AI22" s="54"/>
      <c r="AJ22" s="54" t="s">
        <v>100</v>
      </c>
      <c r="AK22" s="36">
        <v>0.4</v>
      </c>
      <c r="AL22" s="66" t="s">
        <v>192</v>
      </c>
      <c r="AM22" s="66">
        <v>1</v>
      </c>
      <c r="AN22" s="42" t="s">
        <v>75</v>
      </c>
      <c r="AO22" s="37" t="s">
        <v>146</v>
      </c>
      <c r="AP22" s="66">
        <v>1</v>
      </c>
      <c r="AQ22" s="52" t="s">
        <v>147</v>
      </c>
      <c r="AR22" s="37" t="s">
        <v>68</v>
      </c>
      <c r="AS22" s="45">
        <v>7</v>
      </c>
      <c r="AT22" s="41" t="s">
        <v>69</v>
      </c>
      <c r="AU22" s="37" t="s">
        <v>76</v>
      </c>
      <c r="AV22" s="38">
        <v>2</v>
      </c>
      <c r="AW22" s="44" t="s">
        <v>73</v>
      </c>
      <c r="AX22" s="37" t="s">
        <v>193</v>
      </c>
      <c r="AY22" s="38">
        <v>2</v>
      </c>
      <c r="AZ22" s="42" t="s">
        <v>75</v>
      </c>
      <c r="BA22" s="66" t="s">
        <v>194</v>
      </c>
      <c r="BB22" s="66">
        <v>1</v>
      </c>
      <c r="BC22" s="42" t="s">
        <v>75</v>
      </c>
      <c r="BD22" s="66" t="s">
        <v>195</v>
      </c>
      <c r="BE22" s="66">
        <v>1</v>
      </c>
      <c r="BF22" s="42" t="s">
        <v>75</v>
      </c>
      <c r="BG22" s="66" t="s">
        <v>196</v>
      </c>
      <c r="BH22" s="66">
        <v>1</v>
      </c>
      <c r="BI22" s="42" t="s">
        <v>75</v>
      </c>
      <c r="BJ22" s="66" t="s">
        <v>197</v>
      </c>
      <c r="BK22" s="66">
        <v>1</v>
      </c>
      <c r="BL22" s="42" t="s">
        <v>75</v>
      </c>
      <c r="BM22" s="37" t="s">
        <v>79</v>
      </c>
      <c r="BN22" s="38">
        <v>2</v>
      </c>
      <c r="BO22" s="42" t="s">
        <v>75</v>
      </c>
      <c r="BP22" s="60">
        <v>0</v>
      </c>
      <c r="BQ22" s="60">
        <v>0</v>
      </c>
      <c r="BR22" s="48">
        <v>1</v>
      </c>
      <c r="BS22" s="49">
        <v>7</v>
      </c>
      <c r="BT22" s="48">
        <v>1</v>
      </c>
      <c r="BU22" s="60">
        <v>0</v>
      </c>
      <c r="BV22" s="60">
        <v>0</v>
      </c>
      <c r="BW22" s="48">
        <v>1</v>
      </c>
      <c r="BX22" s="60">
        <v>0</v>
      </c>
      <c r="BY22" s="60">
        <v>0</v>
      </c>
      <c r="BZ22" s="60">
        <v>0</v>
      </c>
      <c r="CA22" s="61">
        <v>0</v>
      </c>
    </row>
    <row r="23" spans="2:79" ht="21.75" customHeight="1">
      <c r="B23" s="22">
        <f t="shared" si="22"/>
        <v>15</v>
      </c>
      <c r="C23" s="23" t="s">
        <v>198</v>
      </c>
      <c r="D23" s="123" t="s">
        <v>188</v>
      </c>
      <c r="E23" s="24">
        <v>4</v>
      </c>
      <c r="F23" s="25">
        <v>9</v>
      </c>
      <c r="G23" s="26">
        <v>521440</v>
      </c>
      <c r="H23" s="26">
        <v>242262</v>
      </c>
      <c r="I23" s="26">
        <v>114647</v>
      </c>
      <c r="J23" s="27">
        <v>250375</v>
      </c>
      <c r="K23" s="28">
        <f t="shared" si="11"/>
        <v>0.9591836734693877</v>
      </c>
      <c r="L23" s="28">
        <f t="shared" si="12"/>
        <v>0.48016070880638234</v>
      </c>
      <c r="M23" s="117">
        <f t="shared" si="13"/>
        <v>62593.75</v>
      </c>
      <c r="N23" s="117">
        <f t="shared" si="14"/>
        <v>2554.8469387755104</v>
      </c>
      <c r="O23" s="119">
        <f t="shared" si="15"/>
        <v>24.5</v>
      </c>
      <c r="P23" s="119">
        <f t="shared" si="16"/>
        <v>23.5</v>
      </c>
      <c r="Q23" s="119">
        <f t="shared" si="17"/>
        <v>1</v>
      </c>
      <c r="R23" s="29">
        <f t="shared" si="18"/>
        <v>98</v>
      </c>
      <c r="S23" s="30">
        <f t="shared" si="19"/>
        <v>94</v>
      </c>
      <c r="T23" s="30">
        <f t="shared" si="20"/>
        <v>4</v>
      </c>
      <c r="U23" s="30">
        <f t="shared" si="21"/>
        <v>0</v>
      </c>
      <c r="V23" s="67"/>
      <c r="W23" s="67"/>
      <c r="X23" s="67"/>
      <c r="Y23" s="27">
        <v>92</v>
      </c>
      <c r="Z23" s="27">
        <v>3</v>
      </c>
      <c r="AA23" s="27">
        <v>0</v>
      </c>
      <c r="AB23" s="68">
        <v>2</v>
      </c>
      <c r="AC23" s="68">
        <v>1</v>
      </c>
      <c r="AD23" s="68">
        <v>0</v>
      </c>
      <c r="AE23" s="69" t="s">
        <v>199</v>
      </c>
      <c r="AF23" s="70" t="s">
        <v>200</v>
      </c>
      <c r="AG23" s="34" t="s">
        <v>201</v>
      </c>
      <c r="AH23" s="54"/>
      <c r="AI23" s="54"/>
      <c r="AJ23" s="54" t="s">
        <v>100</v>
      </c>
      <c r="AK23" s="65">
        <v>0.6</v>
      </c>
      <c r="AL23" s="37" t="s">
        <v>202</v>
      </c>
      <c r="AM23" s="45">
        <v>5</v>
      </c>
      <c r="AN23" s="42" t="s">
        <v>75</v>
      </c>
      <c r="AO23" s="37" t="s">
        <v>173</v>
      </c>
      <c r="AP23" s="45">
        <v>7</v>
      </c>
      <c r="AQ23" s="42" t="s">
        <v>94</v>
      </c>
      <c r="AR23" s="37" t="s">
        <v>140</v>
      </c>
      <c r="AS23" s="38">
        <v>2</v>
      </c>
      <c r="AT23" s="46" t="s">
        <v>78</v>
      </c>
      <c r="AU23" s="66" t="s">
        <v>203</v>
      </c>
      <c r="AV23" s="66">
        <v>1</v>
      </c>
      <c r="AW23" s="42" t="s">
        <v>71</v>
      </c>
      <c r="AX23" s="66" t="s">
        <v>204</v>
      </c>
      <c r="AY23" s="66">
        <v>1</v>
      </c>
      <c r="AZ23" s="42" t="s">
        <v>75</v>
      </c>
      <c r="BA23" s="66" t="s">
        <v>205</v>
      </c>
      <c r="BB23" s="66">
        <v>1</v>
      </c>
      <c r="BC23" s="42" t="s">
        <v>71</v>
      </c>
      <c r="BD23" s="37" t="s">
        <v>206</v>
      </c>
      <c r="BE23" s="38">
        <v>2</v>
      </c>
      <c r="BF23" s="39" t="s">
        <v>207</v>
      </c>
      <c r="BG23" s="37" t="s">
        <v>125</v>
      </c>
      <c r="BH23" s="38">
        <v>2</v>
      </c>
      <c r="BI23" s="42" t="s">
        <v>75</v>
      </c>
      <c r="BJ23" s="37" t="s">
        <v>68</v>
      </c>
      <c r="BK23" s="45">
        <v>6</v>
      </c>
      <c r="BL23" s="41" t="s">
        <v>69</v>
      </c>
      <c r="BM23" s="37" t="s">
        <v>76</v>
      </c>
      <c r="BN23" s="66">
        <v>1</v>
      </c>
      <c r="BO23" s="44" t="s">
        <v>73</v>
      </c>
      <c r="BP23" s="60">
        <v>0</v>
      </c>
      <c r="BQ23" s="60">
        <v>0</v>
      </c>
      <c r="BR23" s="48">
        <v>1</v>
      </c>
      <c r="BS23" s="49">
        <v>6</v>
      </c>
      <c r="BT23" s="48">
        <v>1</v>
      </c>
      <c r="BU23" s="60">
        <v>0</v>
      </c>
      <c r="BV23" s="48">
        <v>1</v>
      </c>
      <c r="BW23" s="60">
        <v>0</v>
      </c>
      <c r="BX23" s="48">
        <v>1</v>
      </c>
      <c r="BY23" s="60">
        <v>0</v>
      </c>
      <c r="BZ23" s="60">
        <v>0</v>
      </c>
      <c r="CA23" s="61">
        <v>0</v>
      </c>
    </row>
    <row r="24" spans="2:79" ht="21.75" customHeight="1">
      <c r="B24" s="22">
        <f t="shared" si="22"/>
        <v>14</v>
      </c>
      <c r="C24" s="23" t="s">
        <v>208</v>
      </c>
      <c r="D24" s="123" t="s">
        <v>209</v>
      </c>
      <c r="E24" s="24">
        <v>4</v>
      </c>
      <c r="F24" s="25">
        <v>2</v>
      </c>
      <c r="G24" s="26">
        <v>362711</v>
      </c>
      <c r="H24" s="26">
        <v>140303</v>
      </c>
      <c r="I24" s="26">
        <v>95730</v>
      </c>
      <c r="J24" s="27">
        <v>304782</v>
      </c>
      <c r="K24" s="28">
        <f t="shared" si="11"/>
        <v>0.9018987341772152</v>
      </c>
      <c r="L24" s="28">
        <f t="shared" si="12"/>
        <v>0.8402888249873867</v>
      </c>
      <c r="M24" s="117">
        <f t="shared" si="13"/>
        <v>76195.5</v>
      </c>
      <c r="N24" s="117">
        <f t="shared" si="14"/>
        <v>1929</v>
      </c>
      <c r="O24" s="119">
        <f t="shared" si="15"/>
        <v>39.5</v>
      </c>
      <c r="P24" s="119">
        <f t="shared" si="16"/>
        <v>35.5</v>
      </c>
      <c r="Q24" s="119">
        <f t="shared" si="17"/>
        <v>3.75</v>
      </c>
      <c r="R24" s="29">
        <f t="shared" si="18"/>
        <v>158</v>
      </c>
      <c r="S24" s="30">
        <f t="shared" si="19"/>
        <v>142</v>
      </c>
      <c r="T24" s="30">
        <f t="shared" si="20"/>
        <v>15</v>
      </c>
      <c r="U24" s="30">
        <f t="shared" si="21"/>
        <v>1</v>
      </c>
      <c r="V24" s="31">
        <v>142</v>
      </c>
      <c r="W24" s="31">
        <v>15</v>
      </c>
      <c r="X24" s="31">
        <v>1</v>
      </c>
      <c r="Y24" s="32"/>
      <c r="Z24" s="32"/>
      <c r="AA24" s="32"/>
      <c r="AB24" s="33"/>
      <c r="AC24" s="33"/>
      <c r="AD24" s="33"/>
      <c r="AE24" s="133" t="s">
        <v>210</v>
      </c>
      <c r="AF24" s="133"/>
      <c r="AG24" s="34" t="s">
        <v>211</v>
      </c>
      <c r="AH24" s="35" t="s">
        <v>212</v>
      </c>
      <c r="AI24" s="35" t="s">
        <v>86</v>
      </c>
      <c r="AJ24" s="35" t="s">
        <v>213</v>
      </c>
      <c r="AK24" s="57">
        <v>0.3</v>
      </c>
      <c r="AL24" s="37" t="s">
        <v>113</v>
      </c>
      <c r="AM24" s="38">
        <v>3</v>
      </c>
      <c r="AN24" s="42" t="s">
        <v>94</v>
      </c>
      <c r="AO24" s="37" t="s">
        <v>68</v>
      </c>
      <c r="AP24" s="45">
        <v>5</v>
      </c>
      <c r="AQ24" s="41" t="s">
        <v>69</v>
      </c>
      <c r="AR24" s="37" t="s">
        <v>173</v>
      </c>
      <c r="AS24" s="45">
        <v>6</v>
      </c>
      <c r="AT24" s="42" t="s">
        <v>94</v>
      </c>
      <c r="AU24" s="66" t="s">
        <v>140</v>
      </c>
      <c r="AV24" s="66">
        <v>1</v>
      </c>
      <c r="AW24" s="46" t="s">
        <v>78</v>
      </c>
      <c r="AX24" s="66" t="s">
        <v>214</v>
      </c>
      <c r="AY24" s="66">
        <v>1</v>
      </c>
      <c r="AZ24" s="52" t="s">
        <v>92</v>
      </c>
      <c r="BA24" s="66" t="s">
        <v>215</v>
      </c>
      <c r="BB24" s="66">
        <v>1</v>
      </c>
      <c r="BC24" s="44" t="s">
        <v>216</v>
      </c>
      <c r="BD24" s="66" t="s">
        <v>217</v>
      </c>
      <c r="BE24" s="66">
        <v>1</v>
      </c>
      <c r="BF24" s="44" t="s">
        <v>133</v>
      </c>
      <c r="BG24" s="37" t="s">
        <v>206</v>
      </c>
      <c r="BH24" s="66">
        <v>1</v>
      </c>
      <c r="BI24" s="39" t="s">
        <v>207</v>
      </c>
      <c r="BJ24" s="66" t="s">
        <v>218</v>
      </c>
      <c r="BK24" s="66">
        <v>1</v>
      </c>
      <c r="BL24" s="42" t="s">
        <v>71</v>
      </c>
      <c r="BM24" s="66" t="s">
        <v>219</v>
      </c>
      <c r="BN24" s="66">
        <v>1</v>
      </c>
      <c r="BO24" s="42" t="s">
        <v>94</v>
      </c>
      <c r="BP24" s="60">
        <v>0</v>
      </c>
      <c r="BQ24" s="60">
        <v>0</v>
      </c>
      <c r="BR24" s="48">
        <v>2</v>
      </c>
      <c r="BS24" s="49">
        <v>4</v>
      </c>
      <c r="BT24" s="48">
        <v>1</v>
      </c>
      <c r="BU24" s="60">
        <v>0</v>
      </c>
      <c r="BV24" s="48">
        <v>1</v>
      </c>
      <c r="BW24" s="48">
        <v>1</v>
      </c>
      <c r="BX24" s="48">
        <v>1</v>
      </c>
      <c r="BY24" s="60">
        <v>0</v>
      </c>
      <c r="BZ24" s="60">
        <v>0</v>
      </c>
      <c r="CA24" s="61">
        <v>0</v>
      </c>
    </row>
    <row r="25" spans="2:79" ht="21.75" customHeight="1">
      <c r="B25" s="22">
        <f t="shared" si="22"/>
        <v>13</v>
      </c>
      <c r="C25" s="23" t="s">
        <v>220</v>
      </c>
      <c r="D25" s="123" t="s">
        <v>221</v>
      </c>
      <c r="E25" s="24">
        <v>4</v>
      </c>
      <c r="F25" s="25">
        <v>6</v>
      </c>
      <c r="G25" s="26">
        <v>286445</v>
      </c>
      <c r="H25" s="26">
        <v>185605</v>
      </c>
      <c r="I25" s="26">
        <v>103330</v>
      </c>
      <c r="J25" s="27">
        <v>214444</v>
      </c>
      <c r="K25" s="28">
        <f t="shared" si="11"/>
        <v>0.8512396694214877</v>
      </c>
      <c r="L25" s="28">
        <f t="shared" si="12"/>
        <v>0.7486393548499712</v>
      </c>
      <c r="M25" s="117">
        <f t="shared" si="13"/>
        <v>53611</v>
      </c>
      <c r="N25" s="117">
        <f t="shared" si="14"/>
        <v>1772.2644628099174</v>
      </c>
      <c r="O25" s="119">
        <f t="shared" si="15"/>
        <v>30.25</v>
      </c>
      <c r="P25" s="119">
        <f t="shared" si="16"/>
        <v>25.75</v>
      </c>
      <c r="Q25" s="119">
        <f t="shared" si="17"/>
        <v>4.5</v>
      </c>
      <c r="R25" s="29">
        <f t="shared" si="18"/>
        <v>121</v>
      </c>
      <c r="S25" s="30">
        <f t="shared" si="19"/>
        <v>103</v>
      </c>
      <c r="T25" s="30">
        <f t="shared" si="20"/>
        <v>18</v>
      </c>
      <c r="U25" s="30">
        <f t="shared" si="21"/>
        <v>0</v>
      </c>
      <c r="V25" s="31">
        <v>103</v>
      </c>
      <c r="W25" s="31">
        <v>18</v>
      </c>
      <c r="X25" s="31">
        <v>0</v>
      </c>
      <c r="Y25" s="32"/>
      <c r="Z25" s="32"/>
      <c r="AA25" s="32"/>
      <c r="AB25" s="33"/>
      <c r="AC25" s="33"/>
      <c r="AD25" s="33"/>
      <c r="AE25" s="133" t="s">
        <v>222</v>
      </c>
      <c r="AF25" s="133"/>
      <c r="AG25" s="34" t="s">
        <v>223</v>
      </c>
      <c r="AH25" s="54"/>
      <c r="AI25" s="54"/>
      <c r="AJ25" s="54" t="s">
        <v>100</v>
      </c>
      <c r="AK25" s="57">
        <v>0.3</v>
      </c>
      <c r="AL25" s="37" t="s">
        <v>173</v>
      </c>
      <c r="AM25" s="45">
        <v>5</v>
      </c>
      <c r="AN25" s="42" t="s">
        <v>94</v>
      </c>
      <c r="AO25" s="37" t="s">
        <v>79</v>
      </c>
      <c r="AP25" s="66">
        <v>1</v>
      </c>
      <c r="AQ25" s="42" t="s">
        <v>75</v>
      </c>
      <c r="AR25" s="66" t="s">
        <v>224</v>
      </c>
      <c r="AS25" s="66">
        <v>1</v>
      </c>
      <c r="AT25" s="42" t="s">
        <v>71</v>
      </c>
      <c r="AU25" s="66" t="s">
        <v>225</v>
      </c>
      <c r="AV25" s="66">
        <v>1</v>
      </c>
      <c r="AW25" s="52" t="s">
        <v>147</v>
      </c>
      <c r="AX25" s="66" t="s">
        <v>226</v>
      </c>
      <c r="AY25" s="66">
        <v>1</v>
      </c>
      <c r="AZ25" s="44" t="s">
        <v>73</v>
      </c>
      <c r="BA25" s="37" t="s">
        <v>68</v>
      </c>
      <c r="BB25" s="38">
        <v>4</v>
      </c>
      <c r="BC25" s="41" t="s">
        <v>69</v>
      </c>
      <c r="BD25" s="66" t="s">
        <v>227</v>
      </c>
      <c r="BE25" s="66">
        <v>1</v>
      </c>
      <c r="BF25" s="52" t="s">
        <v>92</v>
      </c>
      <c r="BG25" s="66" t="s">
        <v>228</v>
      </c>
      <c r="BH25" s="66">
        <v>1</v>
      </c>
      <c r="BI25" s="42" t="s">
        <v>75</v>
      </c>
      <c r="BJ25" s="66" t="s">
        <v>229</v>
      </c>
      <c r="BK25" s="66">
        <v>1</v>
      </c>
      <c r="BL25" s="42" t="s">
        <v>71</v>
      </c>
      <c r="BM25" s="37" t="s">
        <v>230</v>
      </c>
      <c r="BN25" s="38">
        <v>2</v>
      </c>
      <c r="BO25" s="42" t="s">
        <v>75</v>
      </c>
      <c r="BP25" s="60">
        <v>0</v>
      </c>
      <c r="BQ25" s="60">
        <v>0</v>
      </c>
      <c r="BR25" s="48">
        <v>1</v>
      </c>
      <c r="BS25" s="49">
        <v>6</v>
      </c>
      <c r="BT25" s="48">
        <v>1</v>
      </c>
      <c r="BU25" s="60">
        <v>0</v>
      </c>
      <c r="BV25" s="60">
        <v>0</v>
      </c>
      <c r="BW25" s="48">
        <v>2</v>
      </c>
      <c r="BX25" s="60">
        <v>0</v>
      </c>
      <c r="BY25" s="60">
        <v>0</v>
      </c>
      <c r="BZ25" s="60">
        <v>0</v>
      </c>
      <c r="CA25" s="61">
        <v>0</v>
      </c>
    </row>
    <row r="26" spans="2:79" ht="21.75" customHeight="1">
      <c r="B26" s="22">
        <f t="shared" si="22"/>
        <v>12</v>
      </c>
      <c r="C26" s="23" t="s">
        <v>231</v>
      </c>
      <c r="D26" s="123" t="s">
        <v>221</v>
      </c>
      <c r="E26" s="24">
        <v>4</v>
      </c>
      <c r="F26" s="25">
        <v>10</v>
      </c>
      <c r="G26" s="26">
        <v>286936</v>
      </c>
      <c r="H26" s="26">
        <v>153936</v>
      </c>
      <c r="I26" s="26">
        <v>76499</v>
      </c>
      <c r="J26" s="27">
        <v>153936</v>
      </c>
      <c r="K26" s="28">
        <f t="shared" si="11"/>
        <v>0.9027777777777778</v>
      </c>
      <c r="L26" s="28">
        <f t="shared" si="12"/>
        <v>0.5364820029553629</v>
      </c>
      <c r="M26" s="117">
        <f t="shared" si="13"/>
        <v>38484</v>
      </c>
      <c r="N26" s="117">
        <f t="shared" si="14"/>
        <v>2138</v>
      </c>
      <c r="O26" s="119">
        <f t="shared" si="15"/>
        <v>18</v>
      </c>
      <c r="P26" s="119">
        <f t="shared" si="16"/>
        <v>16.25</v>
      </c>
      <c r="Q26" s="119">
        <f t="shared" si="17"/>
        <v>1.75</v>
      </c>
      <c r="R26" s="29">
        <f t="shared" si="18"/>
        <v>72</v>
      </c>
      <c r="S26" s="30">
        <f t="shared" si="19"/>
        <v>65</v>
      </c>
      <c r="T26" s="30">
        <f t="shared" si="20"/>
        <v>7</v>
      </c>
      <c r="U26" s="30">
        <f t="shared" si="21"/>
        <v>0</v>
      </c>
      <c r="V26" s="67"/>
      <c r="W26" s="67"/>
      <c r="X26" s="67"/>
      <c r="Y26" s="27">
        <v>63</v>
      </c>
      <c r="Z26" s="27">
        <v>6</v>
      </c>
      <c r="AA26" s="27">
        <v>0</v>
      </c>
      <c r="AB26" s="68">
        <v>2</v>
      </c>
      <c r="AC26" s="68">
        <v>1</v>
      </c>
      <c r="AD26" s="68">
        <v>0</v>
      </c>
      <c r="AE26" s="69" t="s">
        <v>232</v>
      </c>
      <c r="AF26" s="70" t="s">
        <v>233</v>
      </c>
      <c r="AG26" s="34" t="s">
        <v>234</v>
      </c>
      <c r="AH26" s="54"/>
      <c r="AI26" s="54"/>
      <c r="AJ26" s="54" t="s">
        <v>100</v>
      </c>
      <c r="AK26" s="57">
        <v>0.3</v>
      </c>
      <c r="AL26" s="66" t="s">
        <v>235</v>
      </c>
      <c r="AM26" s="66">
        <v>1</v>
      </c>
      <c r="AN26" s="42" t="s">
        <v>75</v>
      </c>
      <c r="AO26" s="37" t="s">
        <v>88</v>
      </c>
      <c r="AP26" s="38">
        <v>2</v>
      </c>
      <c r="AQ26" s="42" t="s">
        <v>75</v>
      </c>
      <c r="AR26" s="66" t="s">
        <v>236</v>
      </c>
      <c r="AS26" s="66">
        <v>1</v>
      </c>
      <c r="AT26" s="44" t="s">
        <v>216</v>
      </c>
      <c r="AU26" s="66" t="s">
        <v>237</v>
      </c>
      <c r="AV26" s="66">
        <v>1</v>
      </c>
      <c r="AW26" s="39" t="s">
        <v>207</v>
      </c>
      <c r="AX26" s="66" t="s">
        <v>238</v>
      </c>
      <c r="AY26" s="66">
        <v>1</v>
      </c>
      <c r="AZ26" s="52" t="s">
        <v>92</v>
      </c>
      <c r="BA26" s="66" t="s">
        <v>239</v>
      </c>
      <c r="BB26" s="66">
        <v>1</v>
      </c>
      <c r="BC26" s="42" t="s">
        <v>133</v>
      </c>
      <c r="BD26" s="66" t="s">
        <v>240</v>
      </c>
      <c r="BE26" s="66">
        <v>1</v>
      </c>
      <c r="BF26" s="42" t="s">
        <v>75</v>
      </c>
      <c r="BG26" s="37" t="s">
        <v>241</v>
      </c>
      <c r="BH26" s="38">
        <v>2</v>
      </c>
      <c r="BI26" s="42" t="s">
        <v>71</v>
      </c>
      <c r="BJ26" s="37" t="s">
        <v>101</v>
      </c>
      <c r="BK26" s="66">
        <v>1</v>
      </c>
      <c r="BL26" s="42" t="s">
        <v>75</v>
      </c>
      <c r="BM26" s="37" t="s">
        <v>68</v>
      </c>
      <c r="BN26" s="38">
        <v>3</v>
      </c>
      <c r="BO26" s="41" t="s">
        <v>69</v>
      </c>
      <c r="BP26" s="60">
        <v>0</v>
      </c>
      <c r="BQ26" s="60">
        <v>0</v>
      </c>
      <c r="BR26" s="48">
        <v>1</v>
      </c>
      <c r="BS26" s="49">
        <v>6</v>
      </c>
      <c r="BT26" s="48">
        <v>1</v>
      </c>
      <c r="BU26" s="60">
        <v>0</v>
      </c>
      <c r="BV26" s="60">
        <v>0</v>
      </c>
      <c r="BW26" s="48">
        <v>1</v>
      </c>
      <c r="BX26" s="48">
        <v>1</v>
      </c>
      <c r="BY26" s="60">
        <v>0</v>
      </c>
      <c r="BZ26" s="60">
        <v>0</v>
      </c>
      <c r="CA26" s="61">
        <v>0</v>
      </c>
    </row>
    <row r="27" spans="2:79" ht="21.75" customHeight="1">
      <c r="B27" s="22">
        <f t="shared" si="22"/>
        <v>11</v>
      </c>
      <c r="C27" s="23" t="s">
        <v>242</v>
      </c>
      <c r="D27" s="123" t="s">
        <v>243</v>
      </c>
      <c r="E27" s="24">
        <v>3</v>
      </c>
      <c r="F27" s="30">
        <v>88</v>
      </c>
      <c r="G27" s="26">
        <v>241670</v>
      </c>
      <c r="H27" s="26">
        <v>97737</v>
      </c>
      <c r="I27" s="26">
        <v>58771</v>
      </c>
      <c r="J27" s="27">
        <v>60524</v>
      </c>
      <c r="K27" s="28">
        <f t="shared" si="11"/>
        <v>0.75</v>
      </c>
      <c r="L27" s="28">
        <f t="shared" si="12"/>
        <v>0.25044068357677823</v>
      </c>
      <c r="M27" s="117">
        <f t="shared" si="13"/>
        <v>20174.666666666668</v>
      </c>
      <c r="N27" s="117">
        <f t="shared" si="14"/>
        <v>1681.2222222222222</v>
      </c>
      <c r="O27" s="119">
        <f t="shared" si="15"/>
        <v>12</v>
      </c>
      <c r="P27" s="119">
        <f t="shared" si="16"/>
        <v>9</v>
      </c>
      <c r="Q27" s="119">
        <f t="shared" si="17"/>
        <v>3</v>
      </c>
      <c r="R27" s="29">
        <f t="shared" si="18"/>
        <v>36</v>
      </c>
      <c r="S27" s="30">
        <f t="shared" si="19"/>
        <v>27</v>
      </c>
      <c r="T27" s="30">
        <f t="shared" si="20"/>
        <v>9</v>
      </c>
      <c r="U27" s="30">
        <f t="shared" si="21"/>
        <v>0</v>
      </c>
      <c r="V27" s="31">
        <v>27</v>
      </c>
      <c r="W27" s="31">
        <v>9</v>
      </c>
      <c r="X27" s="31">
        <v>0</v>
      </c>
      <c r="Y27" s="32"/>
      <c r="Z27" s="32"/>
      <c r="AA27" s="32"/>
      <c r="AB27" s="33"/>
      <c r="AC27" s="33"/>
      <c r="AD27" s="33"/>
      <c r="AE27" s="133" t="s">
        <v>244</v>
      </c>
      <c r="AF27" s="133"/>
      <c r="AG27" s="34" t="s">
        <v>245</v>
      </c>
      <c r="AH27" s="54"/>
      <c r="AI27" s="54"/>
      <c r="AJ27" s="54" t="s">
        <v>100</v>
      </c>
      <c r="AK27" s="57">
        <v>0.2</v>
      </c>
      <c r="AL27" s="66" t="s">
        <v>246</v>
      </c>
      <c r="AM27" s="66">
        <v>1</v>
      </c>
      <c r="AN27" s="52" t="s">
        <v>92</v>
      </c>
      <c r="AO27" s="66" t="s">
        <v>247</v>
      </c>
      <c r="AP27" s="66">
        <v>1</v>
      </c>
      <c r="AQ27" s="42" t="s">
        <v>94</v>
      </c>
      <c r="AR27" s="37" t="s">
        <v>173</v>
      </c>
      <c r="AS27" s="38">
        <v>4</v>
      </c>
      <c r="AT27" s="42" t="s">
        <v>94</v>
      </c>
      <c r="AU27" s="37" t="s">
        <v>113</v>
      </c>
      <c r="AV27" s="38">
        <v>2</v>
      </c>
      <c r="AW27" s="42" t="s">
        <v>94</v>
      </c>
      <c r="AX27" s="66" t="s">
        <v>248</v>
      </c>
      <c r="AY27" s="66">
        <v>1</v>
      </c>
      <c r="AZ27" s="44" t="s">
        <v>249</v>
      </c>
      <c r="BA27" s="37" t="s">
        <v>241</v>
      </c>
      <c r="BB27" s="66">
        <v>1</v>
      </c>
      <c r="BC27" s="42" t="s">
        <v>71</v>
      </c>
      <c r="BD27" s="66" t="s">
        <v>250</v>
      </c>
      <c r="BE27" s="66">
        <v>1</v>
      </c>
      <c r="BF27" s="71" t="s">
        <v>251</v>
      </c>
      <c r="BG27" s="66" t="s">
        <v>252</v>
      </c>
      <c r="BH27" s="66">
        <v>1</v>
      </c>
      <c r="BI27" s="42" t="s">
        <v>75</v>
      </c>
      <c r="BJ27" s="66" t="s">
        <v>253</v>
      </c>
      <c r="BK27" s="66">
        <v>1</v>
      </c>
      <c r="BL27" s="44" t="s">
        <v>73</v>
      </c>
      <c r="BM27" s="66" t="s">
        <v>254</v>
      </c>
      <c r="BN27" s="66">
        <v>1</v>
      </c>
      <c r="BO27" s="52" t="s">
        <v>92</v>
      </c>
      <c r="BP27" s="60">
        <v>0</v>
      </c>
      <c r="BQ27" s="60">
        <v>0</v>
      </c>
      <c r="BR27" s="48">
        <v>2</v>
      </c>
      <c r="BS27" s="48">
        <v>5</v>
      </c>
      <c r="BT27" s="60">
        <v>0</v>
      </c>
      <c r="BU27" s="60">
        <v>0</v>
      </c>
      <c r="BV27" s="60">
        <v>0</v>
      </c>
      <c r="BW27" s="49">
        <v>2</v>
      </c>
      <c r="BX27" s="60">
        <v>0</v>
      </c>
      <c r="BY27" s="48">
        <v>1</v>
      </c>
      <c r="BZ27" s="60">
        <v>0</v>
      </c>
      <c r="CA27" s="61">
        <v>0</v>
      </c>
    </row>
    <row r="28" spans="2:79" ht="21.75" customHeight="1">
      <c r="B28" s="22">
        <f t="shared" si="22"/>
        <v>10</v>
      </c>
      <c r="C28" s="23" t="s">
        <v>255</v>
      </c>
      <c r="D28" s="123" t="s">
        <v>243</v>
      </c>
      <c r="E28" s="24">
        <v>7</v>
      </c>
      <c r="F28" s="24">
        <v>1585</v>
      </c>
      <c r="G28" s="26">
        <v>269354</v>
      </c>
      <c r="H28" s="26">
        <v>128608</v>
      </c>
      <c r="I28" s="26">
        <v>61026</v>
      </c>
      <c r="J28" s="27">
        <v>18507</v>
      </c>
      <c r="K28" s="28">
        <f t="shared" si="11"/>
        <v>0.8125</v>
      </c>
      <c r="L28" s="28">
        <f t="shared" si="12"/>
        <v>0.06870883669817415</v>
      </c>
      <c r="M28" s="117">
        <f t="shared" si="13"/>
        <v>2643.8571428571427</v>
      </c>
      <c r="N28" s="117">
        <f t="shared" si="14"/>
        <v>1156.6875</v>
      </c>
      <c r="O28" s="119">
        <f t="shared" si="15"/>
        <v>2.2857142857142856</v>
      </c>
      <c r="P28" s="119">
        <f t="shared" si="16"/>
        <v>1.8571428571428572</v>
      </c>
      <c r="Q28" s="119">
        <f t="shared" si="17"/>
        <v>0.42857142857142855</v>
      </c>
      <c r="R28" s="29">
        <f t="shared" si="18"/>
        <v>16</v>
      </c>
      <c r="S28" s="30">
        <f t="shared" si="19"/>
        <v>13</v>
      </c>
      <c r="T28" s="30">
        <f t="shared" si="20"/>
        <v>3</v>
      </c>
      <c r="U28" s="30">
        <f t="shared" si="21"/>
        <v>0</v>
      </c>
      <c r="V28" s="31">
        <v>13</v>
      </c>
      <c r="W28" s="31">
        <v>3</v>
      </c>
      <c r="X28" s="31">
        <v>0</v>
      </c>
      <c r="Y28" s="32"/>
      <c r="Z28" s="32"/>
      <c r="AA28" s="32"/>
      <c r="AB28" s="33"/>
      <c r="AC28" s="33"/>
      <c r="AD28" s="33"/>
      <c r="AE28" s="133" t="s">
        <v>256</v>
      </c>
      <c r="AF28" s="133"/>
      <c r="AG28" s="35" t="s">
        <v>257</v>
      </c>
      <c r="AH28" s="54"/>
      <c r="AI28" s="54"/>
      <c r="AJ28" s="54" t="s">
        <v>100</v>
      </c>
      <c r="AK28" s="36">
        <v>0.4</v>
      </c>
      <c r="AL28" s="66" t="s">
        <v>258</v>
      </c>
      <c r="AM28" s="66">
        <v>1</v>
      </c>
      <c r="AN28" s="39" t="s">
        <v>207</v>
      </c>
      <c r="AO28" s="37" t="s">
        <v>113</v>
      </c>
      <c r="AP28" s="66">
        <v>1</v>
      </c>
      <c r="AQ28" s="42" t="s">
        <v>94</v>
      </c>
      <c r="AR28" s="37" t="s">
        <v>259</v>
      </c>
      <c r="AS28" s="38">
        <v>3</v>
      </c>
      <c r="AT28" s="42" t="s">
        <v>71</v>
      </c>
      <c r="AU28" s="37" t="s">
        <v>260</v>
      </c>
      <c r="AV28" s="38">
        <v>2</v>
      </c>
      <c r="AW28" s="42" t="s">
        <v>94</v>
      </c>
      <c r="AX28" s="66" t="s">
        <v>261</v>
      </c>
      <c r="AY28" s="66">
        <v>1</v>
      </c>
      <c r="AZ28" s="42" t="s">
        <v>94</v>
      </c>
      <c r="BA28" s="66" t="s">
        <v>262</v>
      </c>
      <c r="BB28" s="66">
        <v>1</v>
      </c>
      <c r="BC28" s="42" t="s">
        <v>94</v>
      </c>
      <c r="BD28" s="37" t="s">
        <v>263</v>
      </c>
      <c r="BE28" s="38">
        <v>2</v>
      </c>
      <c r="BF28" s="44" t="s">
        <v>73</v>
      </c>
      <c r="BG28" s="66" t="s">
        <v>264</v>
      </c>
      <c r="BH28" s="66">
        <v>1</v>
      </c>
      <c r="BI28" s="42" t="s">
        <v>75</v>
      </c>
      <c r="BJ28" s="66" t="s">
        <v>265</v>
      </c>
      <c r="BK28" s="66">
        <v>1</v>
      </c>
      <c r="BL28" s="44" t="s">
        <v>133</v>
      </c>
      <c r="BM28" s="37" t="s">
        <v>266</v>
      </c>
      <c r="BN28" s="38">
        <v>2</v>
      </c>
      <c r="BO28" s="42" t="s">
        <v>94</v>
      </c>
      <c r="BP28" s="60">
        <v>0</v>
      </c>
      <c r="BQ28" s="60">
        <v>0</v>
      </c>
      <c r="BR28" s="48">
        <v>2</v>
      </c>
      <c r="BS28" s="48">
        <v>7</v>
      </c>
      <c r="BT28" s="60">
        <v>0</v>
      </c>
      <c r="BU28" s="60">
        <v>0</v>
      </c>
      <c r="BV28" s="60">
        <v>0</v>
      </c>
      <c r="BW28" s="60">
        <v>0</v>
      </c>
      <c r="BX28" s="49">
        <v>1</v>
      </c>
      <c r="BY28" s="60">
        <v>0</v>
      </c>
      <c r="BZ28" s="60">
        <v>0</v>
      </c>
      <c r="CA28" s="61">
        <v>0</v>
      </c>
    </row>
    <row r="29" spans="2:79" ht="21.75" customHeight="1">
      <c r="B29" s="22">
        <f t="shared" si="22"/>
        <v>9</v>
      </c>
      <c r="C29" s="23" t="s">
        <v>267</v>
      </c>
      <c r="D29" s="123" t="s">
        <v>243</v>
      </c>
      <c r="E29" s="24">
        <v>4</v>
      </c>
      <c r="F29" s="25">
        <v>4</v>
      </c>
      <c r="G29" s="26">
        <v>285569</v>
      </c>
      <c r="H29" s="26">
        <v>118842</v>
      </c>
      <c r="I29" s="26">
        <v>67310</v>
      </c>
      <c r="J29" s="27">
        <v>150964</v>
      </c>
      <c r="K29" s="28">
        <f t="shared" si="11"/>
        <v>0.7339449541284404</v>
      </c>
      <c r="L29" s="28">
        <f t="shared" si="12"/>
        <v>0.5286428148713621</v>
      </c>
      <c r="M29" s="117">
        <f t="shared" si="13"/>
        <v>37741</v>
      </c>
      <c r="N29" s="117">
        <f t="shared" si="14"/>
        <v>1384.9908256880733</v>
      </c>
      <c r="O29" s="119">
        <f t="shared" si="15"/>
        <v>27.25</v>
      </c>
      <c r="P29" s="119">
        <f t="shared" si="16"/>
        <v>20</v>
      </c>
      <c r="Q29" s="119">
        <f t="shared" si="17"/>
        <v>7.25</v>
      </c>
      <c r="R29" s="29">
        <f t="shared" si="18"/>
        <v>109</v>
      </c>
      <c r="S29" s="30">
        <f t="shared" si="19"/>
        <v>80</v>
      </c>
      <c r="T29" s="30">
        <f t="shared" si="20"/>
        <v>29</v>
      </c>
      <c r="U29" s="30">
        <f t="shared" si="21"/>
        <v>0</v>
      </c>
      <c r="V29" s="67"/>
      <c r="W29" s="67"/>
      <c r="X29" s="67"/>
      <c r="Y29" s="27">
        <v>15</v>
      </c>
      <c r="Z29" s="27">
        <v>8</v>
      </c>
      <c r="AA29" s="27">
        <v>0</v>
      </c>
      <c r="AB29" s="68">
        <v>65</v>
      </c>
      <c r="AC29" s="68">
        <v>21</v>
      </c>
      <c r="AD29" s="68">
        <v>0</v>
      </c>
      <c r="AE29" s="69" t="s">
        <v>268</v>
      </c>
      <c r="AF29" s="70" t="s">
        <v>269</v>
      </c>
      <c r="AG29" s="34" t="s">
        <v>270</v>
      </c>
      <c r="AH29" s="54"/>
      <c r="AI29" s="54"/>
      <c r="AJ29" s="54" t="s">
        <v>100</v>
      </c>
      <c r="AK29" s="57">
        <v>0.3</v>
      </c>
      <c r="AL29" s="37" t="s">
        <v>259</v>
      </c>
      <c r="AM29" s="38">
        <v>2</v>
      </c>
      <c r="AN29" s="42" t="s">
        <v>71</v>
      </c>
      <c r="AO29" s="37" t="s">
        <v>173</v>
      </c>
      <c r="AP29" s="38">
        <v>3</v>
      </c>
      <c r="AQ29" s="42" t="s">
        <v>94</v>
      </c>
      <c r="AR29" s="37" t="s">
        <v>260</v>
      </c>
      <c r="AS29" s="66">
        <v>1</v>
      </c>
      <c r="AT29" s="42" t="s">
        <v>94</v>
      </c>
      <c r="AU29" s="37" t="s">
        <v>68</v>
      </c>
      <c r="AV29" s="38">
        <v>2</v>
      </c>
      <c r="AW29" s="41" t="s">
        <v>69</v>
      </c>
      <c r="AX29" s="66" t="s">
        <v>271</v>
      </c>
      <c r="AY29" s="66">
        <v>1</v>
      </c>
      <c r="AZ29" s="42" t="s">
        <v>75</v>
      </c>
      <c r="BA29" s="66" t="s">
        <v>272</v>
      </c>
      <c r="BB29" s="66">
        <v>1</v>
      </c>
      <c r="BC29" s="46" t="s">
        <v>78</v>
      </c>
      <c r="BD29" s="66" t="s">
        <v>273</v>
      </c>
      <c r="BE29" s="66">
        <v>1</v>
      </c>
      <c r="BF29" s="39" t="s">
        <v>207</v>
      </c>
      <c r="BG29" s="66" t="s">
        <v>274</v>
      </c>
      <c r="BH29" s="66">
        <v>1</v>
      </c>
      <c r="BI29" s="42" t="s">
        <v>94</v>
      </c>
      <c r="BJ29" s="66" t="s">
        <v>275</v>
      </c>
      <c r="BK29" s="66">
        <v>1</v>
      </c>
      <c r="BL29" s="72" t="s">
        <v>276</v>
      </c>
      <c r="BM29" s="66" t="s">
        <v>277</v>
      </c>
      <c r="BN29" s="66">
        <v>1</v>
      </c>
      <c r="BO29" s="42" t="s">
        <v>75</v>
      </c>
      <c r="BP29" s="48">
        <v>1</v>
      </c>
      <c r="BQ29" s="60">
        <v>0</v>
      </c>
      <c r="BR29" s="60">
        <v>0</v>
      </c>
      <c r="BS29" s="49">
        <v>6</v>
      </c>
      <c r="BT29" s="48">
        <v>1</v>
      </c>
      <c r="BU29" s="60">
        <v>0</v>
      </c>
      <c r="BV29" s="48">
        <v>1</v>
      </c>
      <c r="BW29" s="60">
        <v>0</v>
      </c>
      <c r="BX29" s="48">
        <v>1</v>
      </c>
      <c r="BY29" s="60">
        <v>0</v>
      </c>
      <c r="BZ29" s="60">
        <v>0</v>
      </c>
      <c r="CA29" s="61">
        <v>0</v>
      </c>
    </row>
    <row r="30" spans="2:79" ht="21.75" customHeight="1">
      <c r="B30" s="22">
        <f t="shared" si="22"/>
        <v>8</v>
      </c>
      <c r="C30" s="23" t="s">
        <v>278</v>
      </c>
      <c r="D30" s="123" t="s">
        <v>279</v>
      </c>
      <c r="E30" s="24">
        <v>3</v>
      </c>
      <c r="F30" s="24">
        <v>211</v>
      </c>
      <c r="G30" s="26">
        <v>209678</v>
      </c>
      <c r="H30" s="26">
        <v>95621</v>
      </c>
      <c r="I30" s="26">
        <v>57169</v>
      </c>
      <c r="J30" s="27">
        <v>49827</v>
      </c>
      <c r="K30" s="28">
        <f t="shared" si="11"/>
        <v>0.6666666666666666</v>
      </c>
      <c r="L30" s="28">
        <f t="shared" si="12"/>
        <v>0.2376358034700827</v>
      </c>
      <c r="M30" s="117">
        <f t="shared" si="13"/>
        <v>16609</v>
      </c>
      <c r="N30" s="117">
        <f t="shared" si="14"/>
        <v>1384.0833333333333</v>
      </c>
      <c r="O30" s="119">
        <f t="shared" si="15"/>
        <v>12</v>
      </c>
      <c r="P30" s="119">
        <f t="shared" si="16"/>
        <v>8</v>
      </c>
      <c r="Q30" s="119">
        <f t="shared" si="17"/>
        <v>4</v>
      </c>
      <c r="R30" s="29">
        <f t="shared" si="18"/>
        <v>36</v>
      </c>
      <c r="S30" s="30">
        <f t="shared" si="19"/>
        <v>24</v>
      </c>
      <c r="T30" s="30">
        <f t="shared" si="20"/>
        <v>12</v>
      </c>
      <c r="U30" s="30">
        <f t="shared" si="21"/>
        <v>0</v>
      </c>
      <c r="V30" s="67"/>
      <c r="W30" s="67"/>
      <c r="X30" s="67"/>
      <c r="Y30" s="27">
        <v>23</v>
      </c>
      <c r="Z30" s="27">
        <v>9</v>
      </c>
      <c r="AA30" s="27">
        <v>0</v>
      </c>
      <c r="AB30" s="68">
        <v>1</v>
      </c>
      <c r="AC30" s="68">
        <v>3</v>
      </c>
      <c r="AD30" s="68">
        <v>0</v>
      </c>
      <c r="AE30" s="69" t="s">
        <v>280</v>
      </c>
      <c r="AF30" s="70" t="s">
        <v>281</v>
      </c>
      <c r="AG30" s="34" t="s">
        <v>282</v>
      </c>
      <c r="AH30" s="54"/>
      <c r="AI30" s="54"/>
      <c r="AJ30" s="54" t="s">
        <v>100</v>
      </c>
      <c r="AK30" s="36">
        <v>0.4</v>
      </c>
      <c r="AL30" s="37" t="s">
        <v>202</v>
      </c>
      <c r="AM30" s="38">
        <v>4</v>
      </c>
      <c r="AN30" s="42" t="s">
        <v>75</v>
      </c>
      <c r="AO30" s="37" t="s">
        <v>173</v>
      </c>
      <c r="AP30" s="38">
        <v>2</v>
      </c>
      <c r="AQ30" s="42" t="s">
        <v>94</v>
      </c>
      <c r="AR30" s="66" t="s">
        <v>283</v>
      </c>
      <c r="AS30" s="66">
        <v>1</v>
      </c>
      <c r="AT30" s="42" t="s">
        <v>75</v>
      </c>
      <c r="AU30" s="66" t="s">
        <v>284</v>
      </c>
      <c r="AV30" s="66">
        <v>1</v>
      </c>
      <c r="AW30" s="42" t="s">
        <v>75</v>
      </c>
      <c r="AX30" s="37" t="s">
        <v>285</v>
      </c>
      <c r="AY30" s="38">
        <v>2</v>
      </c>
      <c r="AZ30" s="71" t="s">
        <v>286</v>
      </c>
      <c r="BA30" s="66" t="s">
        <v>287</v>
      </c>
      <c r="BB30" s="66">
        <v>1</v>
      </c>
      <c r="BC30" s="42" t="s">
        <v>71</v>
      </c>
      <c r="BD30" s="66" t="s">
        <v>288</v>
      </c>
      <c r="BE30" s="66">
        <v>1</v>
      </c>
      <c r="BF30" s="72" t="s">
        <v>276</v>
      </c>
      <c r="BG30" s="66" t="s">
        <v>289</v>
      </c>
      <c r="BH30" s="66">
        <v>1</v>
      </c>
      <c r="BI30" s="42" t="s">
        <v>75</v>
      </c>
      <c r="BJ30" s="37" t="s">
        <v>290</v>
      </c>
      <c r="BK30" s="38">
        <v>2</v>
      </c>
      <c r="BL30" s="42" t="s">
        <v>75</v>
      </c>
      <c r="BM30" s="66" t="s">
        <v>291</v>
      </c>
      <c r="BN30" s="66">
        <v>1</v>
      </c>
      <c r="BO30" s="42" t="s">
        <v>94</v>
      </c>
      <c r="BP30" s="48">
        <v>1</v>
      </c>
      <c r="BQ30" s="60">
        <v>0</v>
      </c>
      <c r="BR30" s="60">
        <v>0</v>
      </c>
      <c r="BS30" s="49">
        <v>8</v>
      </c>
      <c r="BT30" s="60">
        <v>0</v>
      </c>
      <c r="BU30" s="60">
        <v>0</v>
      </c>
      <c r="BV30" s="60">
        <v>0</v>
      </c>
      <c r="BW30" s="60">
        <v>0</v>
      </c>
      <c r="BX30" s="60">
        <v>0</v>
      </c>
      <c r="BY30" s="48">
        <v>1</v>
      </c>
      <c r="BZ30" s="60">
        <v>0</v>
      </c>
      <c r="CA30" s="61">
        <v>0</v>
      </c>
    </row>
    <row r="31" spans="2:79" ht="21.75" customHeight="1">
      <c r="B31" s="22">
        <f t="shared" si="22"/>
        <v>7</v>
      </c>
      <c r="C31" s="23" t="s">
        <v>292</v>
      </c>
      <c r="D31" s="123" t="s">
        <v>279</v>
      </c>
      <c r="E31" s="24">
        <v>3</v>
      </c>
      <c r="F31" s="25">
        <v>9</v>
      </c>
      <c r="G31" s="26">
        <v>335346</v>
      </c>
      <c r="H31" s="26">
        <v>121963</v>
      </c>
      <c r="I31" s="26">
        <v>78313</v>
      </c>
      <c r="J31" s="27">
        <v>130364</v>
      </c>
      <c r="K31" s="28">
        <f t="shared" si="11"/>
        <v>0.6226415094339622</v>
      </c>
      <c r="L31" s="28">
        <f t="shared" si="12"/>
        <v>0.3887447591442868</v>
      </c>
      <c r="M31" s="117">
        <f t="shared" si="13"/>
        <v>43454.666666666664</v>
      </c>
      <c r="N31" s="117">
        <f t="shared" si="14"/>
        <v>2459.698113207547</v>
      </c>
      <c r="O31" s="119">
        <f t="shared" si="15"/>
        <v>17.666666666666668</v>
      </c>
      <c r="P31" s="119">
        <f t="shared" si="16"/>
        <v>11</v>
      </c>
      <c r="Q31" s="119">
        <f t="shared" si="17"/>
        <v>6.666666666666667</v>
      </c>
      <c r="R31" s="29">
        <f t="shared" si="18"/>
        <v>53</v>
      </c>
      <c r="S31" s="30">
        <f t="shared" si="19"/>
        <v>33</v>
      </c>
      <c r="T31" s="30">
        <f t="shared" si="20"/>
        <v>20</v>
      </c>
      <c r="U31" s="30">
        <f t="shared" si="21"/>
        <v>0</v>
      </c>
      <c r="V31" s="67"/>
      <c r="W31" s="67"/>
      <c r="X31" s="67"/>
      <c r="Y31" s="27">
        <v>5</v>
      </c>
      <c r="Z31" s="27">
        <v>9</v>
      </c>
      <c r="AA31" s="27">
        <v>0</v>
      </c>
      <c r="AB31" s="68">
        <v>28</v>
      </c>
      <c r="AC31" s="68">
        <v>11</v>
      </c>
      <c r="AD31" s="68">
        <v>0</v>
      </c>
      <c r="AE31" s="69" t="s">
        <v>293</v>
      </c>
      <c r="AF31" s="70" t="s">
        <v>294</v>
      </c>
      <c r="AG31" s="34" t="s">
        <v>295</v>
      </c>
      <c r="AH31" s="54"/>
      <c r="AI31" s="54"/>
      <c r="AJ31" s="54" t="s">
        <v>100</v>
      </c>
      <c r="AK31" s="57">
        <v>0.2</v>
      </c>
      <c r="AL31" s="37" t="s">
        <v>125</v>
      </c>
      <c r="AM31" s="66">
        <v>1</v>
      </c>
      <c r="AN31" s="42" t="s">
        <v>75</v>
      </c>
      <c r="AO31" s="37" t="s">
        <v>88</v>
      </c>
      <c r="AP31" s="66">
        <v>1</v>
      </c>
      <c r="AQ31" s="42" t="s">
        <v>75</v>
      </c>
      <c r="AR31" s="66" t="s">
        <v>296</v>
      </c>
      <c r="AS31" s="66">
        <v>1</v>
      </c>
      <c r="AT31" s="46" t="s">
        <v>78</v>
      </c>
      <c r="AU31" s="37" t="s">
        <v>164</v>
      </c>
      <c r="AV31" s="38">
        <v>2</v>
      </c>
      <c r="AW31" s="52" t="s">
        <v>92</v>
      </c>
      <c r="AX31" s="37" t="s">
        <v>259</v>
      </c>
      <c r="AY31" s="38">
        <v>2</v>
      </c>
      <c r="AZ31" s="42" t="s">
        <v>71</v>
      </c>
      <c r="BA31" s="66" t="s">
        <v>297</v>
      </c>
      <c r="BB31" s="66">
        <v>1</v>
      </c>
      <c r="BC31" s="42" t="s">
        <v>75</v>
      </c>
      <c r="BD31" s="66" t="s">
        <v>193</v>
      </c>
      <c r="BE31" s="66">
        <v>1</v>
      </c>
      <c r="BF31" s="42" t="s">
        <v>75</v>
      </c>
      <c r="BG31" s="37" t="s">
        <v>266</v>
      </c>
      <c r="BH31" s="66">
        <v>1</v>
      </c>
      <c r="BI31" s="42" t="s">
        <v>94</v>
      </c>
      <c r="BJ31" s="37" t="s">
        <v>68</v>
      </c>
      <c r="BK31" s="66">
        <v>1</v>
      </c>
      <c r="BL31" s="41" t="s">
        <v>69</v>
      </c>
      <c r="BM31" s="66" t="s">
        <v>298</v>
      </c>
      <c r="BN31" s="66">
        <v>1</v>
      </c>
      <c r="BO31" s="39" t="s">
        <v>67</v>
      </c>
      <c r="BP31" s="60">
        <v>0</v>
      </c>
      <c r="BQ31" s="60">
        <v>0</v>
      </c>
      <c r="BR31" s="60">
        <v>0</v>
      </c>
      <c r="BS31" s="49">
        <v>6</v>
      </c>
      <c r="BT31" s="48">
        <v>1</v>
      </c>
      <c r="BU31" s="60">
        <v>0</v>
      </c>
      <c r="BV31" s="48">
        <v>1</v>
      </c>
      <c r="BW31" s="48">
        <v>1</v>
      </c>
      <c r="BX31" s="48">
        <v>1</v>
      </c>
      <c r="BY31" s="60">
        <v>0</v>
      </c>
      <c r="BZ31" s="60">
        <v>0</v>
      </c>
      <c r="CA31" s="61">
        <v>0</v>
      </c>
    </row>
    <row r="32" spans="2:79" ht="21.75" customHeight="1">
      <c r="B32" s="22">
        <f t="shared" si="22"/>
        <v>6</v>
      </c>
      <c r="C32" s="23" t="s">
        <v>299</v>
      </c>
      <c r="D32" s="123" t="s">
        <v>407</v>
      </c>
      <c r="E32" s="24">
        <v>10</v>
      </c>
      <c r="F32" s="30">
        <v>56</v>
      </c>
      <c r="G32" s="26">
        <v>337467</v>
      </c>
      <c r="H32" s="26">
        <v>116860</v>
      </c>
      <c r="I32" s="26">
        <v>66755</v>
      </c>
      <c r="J32" s="27">
        <v>76640</v>
      </c>
      <c r="K32" s="28">
        <f t="shared" si="11"/>
        <v>0.7571428571428571</v>
      </c>
      <c r="L32" s="28">
        <f t="shared" si="12"/>
        <v>0.22710368717533863</v>
      </c>
      <c r="M32" s="117">
        <f t="shared" si="13"/>
        <v>7664</v>
      </c>
      <c r="N32" s="117">
        <f t="shared" si="14"/>
        <v>1094.857142857143</v>
      </c>
      <c r="O32" s="119">
        <f t="shared" si="15"/>
        <v>7</v>
      </c>
      <c r="P32" s="119">
        <f t="shared" si="16"/>
        <v>5.3</v>
      </c>
      <c r="Q32" s="119">
        <f t="shared" si="17"/>
        <v>1.7</v>
      </c>
      <c r="R32" s="29">
        <f t="shared" si="18"/>
        <v>70</v>
      </c>
      <c r="S32" s="30">
        <f t="shared" si="19"/>
        <v>53</v>
      </c>
      <c r="T32" s="30">
        <f t="shared" si="20"/>
        <v>17</v>
      </c>
      <c r="U32" s="30">
        <f t="shared" si="21"/>
        <v>0</v>
      </c>
      <c r="V32" s="31">
        <v>53</v>
      </c>
      <c r="W32" s="31">
        <v>17</v>
      </c>
      <c r="X32" s="31">
        <v>0</v>
      </c>
      <c r="Y32" s="32"/>
      <c r="Z32" s="32"/>
      <c r="AA32" s="32"/>
      <c r="AB32" s="33"/>
      <c r="AC32" s="33"/>
      <c r="AD32" s="33"/>
      <c r="AE32" s="133" t="s">
        <v>301</v>
      </c>
      <c r="AF32" s="133"/>
      <c r="AG32" s="34" t="s">
        <v>302</v>
      </c>
      <c r="AH32" s="54"/>
      <c r="AI32" s="54"/>
      <c r="AJ32" s="54" t="s">
        <v>100</v>
      </c>
      <c r="AK32" s="73">
        <v>0.1</v>
      </c>
      <c r="AL32" s="37" t="s">
        <v>259</v>
      </c>
      <c r="AM32" s="66">
        <v>1</v>
      </c>
      <c r="AN32" s="42" t="s">
        <v>71</v>
      </c>
      <c r="AO32" s="66" t="s">
        <v>303</v>
      </c>
      <c r="AP32" s="66">
        <v>1</v>
      </c>
      <c r="AQ32" s="42" t="s">
        <v>75</v>
      </c>
      <c r="AR32" s="37" t="s">
        <v>202</v>
      </c>
      <c r="AS32" s="38">
        <v>3</v>
      </c>
      <c r="AT32" s="42" t="s">
        <v>75</v>
      </c>
      <c r="AU32" s="66" t="s">
        <v>304</v>
      </c>
      <c r="AV32" s="66">
        <v>1</v>
      </c>
      <c r="AW32" s="42" t="s">
        <v>75</v>
      </c>
      <c r="AX32" s="37" t="s">
        <v>164</v>
      </c>
      <c r="AY32" s="66">
        <v>1</v>
      </c>
      <c r="AZ32" s="46" t="s">
        <v>78</v>
      </c>
      <c r="BA32" s="66" t="s">
        <v>305</v>
      </c>
      <c r="BB32" s="66">
        <v>1</v>
      </c>
      <c r="BC32" s="39" t="s">
        <v>67</v>
      </c>
      <c r="BD32" s="66" t="s">
        <v>306</v>
      </c>
      <c r="BE32" s="66">
        <v>1</v>
      </c>
      <c r="BF32" s="42" t="s">
        <v>94</v>
      </c>
      <c r="BG32" s="37" t="s">
        <v>290</v>
      </c>
      <c r="BH32" s="66">
        <v>1</v>
      </c>
      <c r="BI32" s="42" t="s">
        <v>75</v>
      </c>
      <c r="BJ32" s="66" t="s">
        <v>285</v>
      </c>
      <c r="BK32" s="66">
        <v>1</v>
      </c>
      <c r="BL32" s="71" t="s">
        <v>286</v>
      </c>
      <c r="BM32" s="66" t="s">
        <v>307</v>
      </c>
      <c r="BN32" s="66">
        <v>1</v>
      </c>
      <c r="BO32" s="59" t="s">
        <v>308</v>
      </c>
      <c r="BP32" s="60">
        <v>0</v>
      </c>
      <c r="BQ32" s="48">
        <v>1</v>
      </c>
      <c r="BR32" s="60">
        <v>0</v>
      </c>
      <c r="BS32" s="49">
        <v>6</v>
      </c>
      <c r="BT32" s="60">
        <v>0</v>
      </c>
      <c r="BU32" s="60">
        <v>0</v>
      </c>
      <c r="BV32" s="48">
        <v>1</v>
      </c>
      <c r="BW32" s="60">
        <v>0</v>
      </c>
      <c r="BX32" s="48">
        <v>1</v>
      </c>
      <c r="BY32" s="48">
        <v>1</v>
      </c>
      <c r="BZ32" s="60">
        <v>0</v>
      </c>
      <c r="CA32" s="61">
        <v>0</v>
      </c>
    </row>
    <row r="33" spans="2:79" ht="21.75" customHeight="1">
      <c r="B33" s="22">
        <f t="shared" si="22"/>
        <v>5</v>
      </c>
      <c r="C33" s="23" t="s">
        <v>309</v>
      </c>
      <c r="D33" s="123" t="s">
        <v>300</v>
      </c>
      <c r="E33" s="24">
        <v>13</v>
      </c>
      <c r="F33" s="24">
        <v>396</v>
      </c>
      <c r="G33" s="26">
        <v>554057</v>
      </c>
      <c r="H33" s="26">
        <v>223204</v>
      </c>
      <c r="I33" s="26">
        <v>112772</v>
      </c>
      <c r="J33" s="27">
        <v>88353</v>
      </c>
      <c r="K33" s="28">
        <f t="shared" si="11"/>
        <v>0.6326530612244898</v>
      </c>
      <c r="L33" s="28">
        <f t="shared" si="12"/>
        <v>0.15946554235394553</v>
      </c>
      <c r="M33" s="117">
        <f t="shared" si="13"/>
        <v>6796.384615384615</v>
      </c>
      <c r="N33" s="117">
        <f t="shared" si="14"/>
        <v>1803.1224489795918</v>
      </c>
      <c r="O33" s="119">
        <f t="shared" si="15"/>
        <v>3.769230769230769</v>
      </c>
      <c r="P33" s="119">
        <f t="shared" si="16"/>
        <v>2.3846153846153846</v>
      </c>
      <c r="Q33" s="119">
        <f t="shared" si="17"/>
        <v>1.3846153846153846</v>
      </c>
      <c r="R33" s="29">
        <f t="shared" si="18"/>
        <v>49</v>
      </c>
      <c r="S33" s="30">
        <f t="shared" si="19"/>
        <v>31</v>
      </c>
      <c r="T33" s="30">
        <f t="shared" si="20"/>
        <v>18</v>
      </c>
      <c r="U33" s="30">
        <f t="shared" si="21"/>
        <v>0</v>
      </c>
      <c r="V33" s="67"/>
      <c r="W33" s="67"/>
      <c r="X33" s="67"/>
      <c r="Y33" s="27">
        <v>18</v>
      </c>
      <c r="Z33" s="27">
        <v>5</v>
      </c>
      <c r="AA33" s="27">
        <v>0</v>
      </c>
      <c r="AB33" s="68">
        <v>13</v>
      </c>
      <c r="AC33" s="68">
        <v>13</v>
      </c>
      <c r="AD33" s="68">
        <v>0</v>
      </c>
      <c r="AE33" s="69" t="s">
        <v>310</v>
      </c>
      <c r="AF33" s="70" t="s">
        <v>311</v>
      </c>
      <c r="AG33" s="34" t="s">
        <v>312</v>
      </c>
      <c r="AH33" s="54"/>
      <c r="AI33" s="54"/>
      <c r="AJ33" s="54" t="s">
        <v>100</v>
      </c>
      <c r="AK33" s="57">
        <v>0.2</v>
      </c>
      <c r="AL33" s="66" t="s">
        <v>313</v>
      </c>
      <c r="AM33" s="66">
        <v>1</v>
      </c>
      <c r="AN33" s="58" t="s">
        <v>123</v>
      </c>
      <c r="AO33" s="37" t="s">
        <v>202</v>
      </c>
      <c r="AP33" s="38">
        <v>2</v>
      </c>
      <c r="AQ33" s="42" t="s">
        <v>75</v>
      </c>
      <c r="AR33" s="66" t="s">
        <v>314</v>
      </c>
      <c r="AS33" s="66">
        <v>1</v>
      </c>
      <c r="AT33" s="42" t="s">
        <v>75</v>
      </c>
      <c r="AU33" s="37" t="s">
        <v>315</v>
      </c>
      <c r="AV33" s="38">
        <v>2</v>
      </c>
      <c r="AW33" s="63" t="s">
        <v>157</v>
      </c>
      <c r="AX33" s="37" t="s">
        <v>230</v>
      </c>
      <c r="AY33" s="66">
        <v>1</v>
      </c>
      <c r="AZ33" s="42" t="s">
        <v>75</v>
      </c>
      <c r="BA33" s="66" t="s">
        <v>316</v>
      </c>
      <c r="BB33" s="66">
        <v>1</v>
      </c>
      <c r="BC33" s="46" t="s">
        <v>78</v>
      </c>
      <c r="BD33" s="66" t="s">
        <v>317</v>
      </c>
      <c r="BE33" s="66">
        <v>1</v>
      </c>
      <c r="BF33" s="71" t="s">
        <v>318</v>
      </c>
      <c r="BG33" s="66" t="s">
        <v>319</v>
      </c>
      <c r="BH33" s="66">
        <v>1</v>
      </c>
      <c r="BI33" s="46" t="s">
        <v>108</v>
      </c>
      <c r="BJ33" s="66" t="s">
        <v>320</v>
      </c>
      <c r="BK33" s="66">
        <v>1</v>
      </c>
      <c r="BL33" s="46" t="s">
        <v>321</v>
      </c>
      <c r="BM33" s="37" t="s">
        <v>263</v>
      </c>
      <c r="BN33" s="66">
        <v>1</v>
      </c>
      <c r="BO33" s="44" t="s">
        <v>73</v>
      </c>
      <c r="BP33" s="60">
        <v>0</v>
      </c>
      <c r="BQ33" s="60">
        <v>0</v>
      </c>
      <c r="BR33" s="48">
        <v>1</v>
      </c>
      <c r="BS33" s="48">
        <v>3</v>
      </c>
      <c r="BT33" s="60">
        <v>0</v>
      </c>
      <c r="BU33" s="60">
        <v>0</v>
      </c>
      <c r="BV33" s="48">
        <v>3</v>
      </c>
      <c r="BW33" s="60">
        <v>0</v>
      </c>
      <c r="BX33" s="60">
        <v>0</v>
      </c>
      <c r="BY33" s="48">
        <v>1</v>
      </c>
      <c r="BZ33" s="49">
        <v>1</v>
      </c>
      <c r="CA33" s="64">
        <v>1</v>
      </c>
    </row>
    <row r="34" spans="2:79" ht="21.75" customHeight="1">
      <c r="B34" s="22">
        <f t="shared" si="22"/>
        <v>4</v>
      </c>
      <c r="C34" s="23" t="s">
        <v>322</v>
      </c>
      <c r="D34" s="123" t="s">
        <v>323</v>
      </c>
      <c r="E34" s="24">
        <v>10</v>
      </c>
      <c r="F34" s="30">
        <v>34</v>
      </c>
      <c r="G34" s="26">
        <v>207721</v>
      </c>
      <c r="H34" s="26">
        <v>108236</v>
      </c>
      <c r="I34" s="26">
        <v>54785</v>
      </c>
      <c r="J34" s="27">
        <v>67580</v>
      </c>
      <c r="K34" s="28">
        <f t="shared" si="11"/>
        <v>0.6728395061728395</v>
      </c>
      <c r="L34" s="28">
        <f t="shared" si="12"/>
        <v>0.3253402400335065</v>
      </c>
      <c r="M34" s="117">
        <f t="shared" si="13"/>
        <v>6758</v>
      </c>
      <c r="N34" s="117">
        <f t="shared" si="14"/>
        <v>834.320987654321</v>
      </c>
      <c r="O34" s="119">
        <f t="shared" si="15"/>
        <v>8.1</v>
      </c>
      <c r="P34" s="119">
        <f t="shared" si="16"/>
        <v>5.4</v>
      </c>
      <c r="Q34" s="119">
        <f t="shared" si="17"/>
        <v>2.6</v>
      </c>
      <c r="R34" s="29">
        <f t="shared" si="18"/>
        <v>81</v>
      </c>
      <c r="S34" s="30">
        <f t="shared" si="19"/>
        <v>54</v>
      </c>
      <c r="T34" s="30">
        <f t="shared" si="20"/>
        <v>26</v>
      </c>
      <c r="U34" s="30">
        <f t="shared" si="21"/>
        <v>1</v>
      </c>
      <c r="V34" s="31">
        <v>54</v>
      </c>
      <c r="W34" s="31">
        <v>26</v>
      </c>
      <c r="X34" s="31">
        <v>1</v>
      </c>
      <c r="Y34" s="32"/>
      <c r="Z34" s="32"/>
      <c r="AA34" s="32"/>
      <c r="AB34" s="33"/>
      <c r="AC34" s="33"/>
      <c r="AD34" s="33"/>
      <c r="AE34" s="133" t="s">
        <v>324</v>
      </c>
      <c r="AF34" s="133"/>
      <c r="AG34" s="34" t="s">
        <v>151</v>
      </c>
      <c r="AH34" s="54"/>
      <c r="AI34" s="54"/>
      <c r="AJ34" s="54" t="s">
        <v>100</v>
      </c>
      <c r="AK34" s="73">
        <v>0.1</v>
      </c>
      <c r="AL34" s="37" t="s">
        <v>202</v>
      </c>
      <c r="AM34" s="66">
        <v>1</v>
      </c>
      <c r="AN34" s="42" t="s">
        <v>75</v>
      </c>
      <c r="AO34" s="66" t="s">
        <v>325</v>
      </c>
      <c r="AP34" s="66">
        <v>1</v>
      </c>
      <c r="AQ34" s="51" t="s">
        <v>90</v>
      </c>
      <c r="AR34" s="66" t="s">
        <v>326</v>
      </c>
      <c r="AS34" s="66">
        <v>1</v>
      </c>
      <c r="AT34" s="44" t="s">
        <v>73</v>
      </c>
      <c r="AU34" s="66" t="s">
        <v>327</v>
      </c>
      <c r="AV34" s="66">
        <v>1</v>
      </c>
      <c r="AW34" s="52" t="s">
        <v>92</v>
      </c>
      <c r="AX34" s="37" t="s">
        <v>328</v>
      </c>
      <c r="AY34" s="38">
        <v>2</v>
      </c>
      <c r="AZ34" s="42" t="s">
        <v>75</v>
      </c>
      <c r="BA34" s="66" t="s">
        <v>329</v>
      </c>
      <c r="BB34" s="66">
        <v>1</v>
      </c>
      <c r="BC34" s="42" t="s">
        <v>94</v>
      </c>
      <c r="BD34" s="66" t="s">
        <v>330</v>
      </c>
      <c r="BE34" s="66">
        <v>1</v>
      </c>
      <c r="BF34" s="39" t="s">
        <v>67</v>
      </c>
      <c r="BG34" s="66" t="s">
        <v>331</v>
      </c>
      <c r="BH34" s="66">
        <v>1</v>
      </c>
      <c r="BI34" s="46" t="s">
        <v>78</v>
      </c>
      <c r="BJ34" s="66" t="s">
        <v>332</v>
      </c>
      <c r="BK34" s="66">
        <v>1</v>
      </c>
      <c r="BL34" s="59" t="s">
        <v>333</v>
      </c>
      <c r="BM34" s="66" t="s">
        <v>334</v>
      </c>
      <c r="BN34" s="66">
        <v>1</v>
      </c>
      <c r="BO34" s="46" t="s">
        <v>321</v>
      </c>
      <c r="BP34" s="60">
        <v>0</v>
      </c>
      <c r="BQ34" s="48">
        <v>1</v>
      </c>
      <c r="BR34" s="48">
        <v>1</v>
      </c>
      <c r="BS34" s="49">
        <v>3</v>
      </c>
      <c r="BT34" s="60">
        <v>0</v>
      </c>
      <c r="BU34" s="48">
        <v>1</v>
      </c>
      <c r="BV34" s="48">
        <v>2</v>
      </c>
      <c r="BW34" s="48">
        <v>1</v>
      </c>
      <c r="BX34" s="48">
        <v>1</v>
      </c>
      <c r="BY34" s="60">
        <v>0</v>
      </c>
      <c r="BZ34" s="60">
        <v>0</v>
      </c>
      <c r="CA34" s="61">
        <v>0</v>
      </c>
    </row>
    <row r="35" spans="2:79" ht="21.75" customHeight="1">
      <c r="B35" s="22">
        <v>3</v>
      </c>
      <c r="C35" s="23" t="s">
        <v>335</v>
      </c>
      <c r="D35" s="123" t="s">
        <v>323</v>
      </c>
      <c r="E35" s="24">
        <v>14</v>
      </c>
      <c r="F35" s="24">
        <v>202</v>
      </c>
      <c r="G35" s="26">
        <v>609488</v>
      </c>
      <c r="H35" s="26">
        <v>269547</v>
      </c>
      <c r="I35" s="26">
        <v>136493</v>
      </c>
      <c r="J35" s="27">
        <v>119359</v>
      </c>
      <c r="K35" s="28">
        <f t="shared" si="11"/>
        <v>0.5797101449275363</v>
      </c>
      <c r="L35" s="28">
        <f t="shared" si="12"/>
        <v>0.19583486467329955</v>
      </c>
      <c r="M35" s="117">
        <f t="shared" si="13"/>
        <v>8525.642857142857</v>
      </c>
      <c r="N35" s="117">
        <f t="shared" si="14"/>
        <v>1729.840579710145</v>
      </c>
      <c r="O35" s="119">
        <f t="shared" si="15"/>
        <v>4.928571428571429</v>
      </c>
      <c r="P35" s="119">
        <f t="shared" si="16"/>
        <v>2.857142857142857</v>
      </c>
      <c r="Q35" s="119">
        <f t="shared" si="17"/>
        <v>2.0714285714285716</v>
      </c>
      <c r="R35" s="29">
        <f t="shared" si="18"/>
        <v>69</v>
      </c>
      <c r="S35" s="30">
        <f t="shared" si="19"/>
        <v>40</v>
      </c>
      <c r="T35" s="30">
        <f t="shared" si="20"/>
        <v>29</v>
      </c>
      <c r="U35" s="30">
        <f t="shared" si="21"/>
        <v>0</v>
      </c>
      <c r="V35" s="31">
        <v>40</v>
      </c>
      <c r="W35" s="31">
        <v>29</v>
      </c>
      <c r="X35" s="31">
        <v>0</v>
      </c>
      <c r="Y35" s="32"/>
      <c r="Z35" s="32"/>
      <c r="AA35" s="32"/>
      <c r="AB35" s="33"/>
      <c r="AC35" s="33"/>
      <c r="AD35" s="33"/>
      <c r="AE35" s="133" t="s">
        <v>336</v>
      </c>
      <c r="AF35" s="133"/>
      <c r="AG35" s="34" t="s">
        <v>257</v>
      </c>
      <c r="AH35" s="54"/>
      <c r="AI35" s="54"/>
      <c r="AJ35" s="54" t="s">
        <v>100</v>
      </c>
      <c r="AK35" s="73">
        <v>0</v>
      </c>
      <c r="AL35" s="37" t="s">
        <v>328</v>
      </c>
      <c r="AM35" s="66">
        <v>1</v>
      </c>
      <c r="AN35" s="42" t="s">
        <v>75</v>
      </c>
      <c r="AO35" s="37" t="s">
        <v>173</v>
      </c>
      <c r="AP35" s="66">
        <v>1</v>
      </c>
      <c r="AQ35" s="42" t="s">
        <v>94</v>
      </c>
      <c r="AR35" s="66" t="s">
        <v>337</v>
      </c>
      <c r="AS35" s="66">
        <v>1</v>
      </c>
      <c r="AT35" s="46" t="s">
        <v>108</v>
      </c>
      <c r="AU35" s="66" t="s">
        <v>338</v>
      </c>
      <c r="AV35" s="66">
        <v>1</v>
      </c>
      <c r="AW35" s="46" t="s">
        <v>78</v>
      </c>
      <c r="AX35" s="66" t="s">
        <v>339</v>
      </c>
      <c r="AY35" s="66">
        <v>1</v>
      </c>
      <c r="AZ35" s="46" t="s">
        <v>78</v>
      </c>
      <c r="BA35" s="66" t="s">
        <v>340</v>
      </c>
      <c r="BB35" s="66">
        <v>1</v>
      </c>
      <c r="BC35" s="52" t="s">
        <v>341</v>
      </c>
      <c r="BD35" s="37" t="s">
        <v>165</v>
      </c>
      <c r="BE35" s="66">
        <v>1</v>
      </c>
      <c r="BF35" s="42" t="s">
        <v>75</v>
      </c>
      <c r="BG35" s="66" t="s">
        <v>342</v>
      </c>
      <c r="BH35" s="66">
        <v>1</v>
      </c>
      <c r="BI35" s="46" t="s">
        <v>78</v>
      </c>
      <c r="BJ35" s="37" t="s">
        <v>315</v>
      </c>
      <c r="BK35" s="66">
        <v>1</v>
      </c>
      <c r="BL35" s="58" t="s">
        <v>123</v>
      </c>
      <c r="BM35" s="66" t="s">
        <v>343</v>
      </c>
      <c r="BN35" s="66">
        <v>1</v>
      </c>
      <c r="BO35" s="42" t="s">
        <v>94</v>
      </c>
      <c r="BP35" s="60">
        <v>0</v>
      </c>
      <c r="BQ35" s="60">
        <v>0</v>
      </c>
      <c r="BR35" s="60">
        <v>0</v>
      </c>
      <c r="BS35" s="49">
        <v>4</v>
      </c>
      <c r="BT35" s="60">
        <v>0</v>
      </c>
      <c r="BU35" s="60">
        <v>0</v>
      </c>
      <c r="BV35" s="48">
        <v>4</v>
      </c>
      <c r="BW35" s="48">
        <v>1</v>
      </c>
      <c r="BX35" s="60">
        <v>0</v>
      </c>
      <c r="BY35" s="60">
        <v>0</v>
      </c>
      <c r="BZ35" s="48">
        <v>1</v>
      </c>
      <c r="CA35" s="61">
        <v>0</v>
      </c>
    </row>
    <row r="36" spans="2:79" s="3" customFormat="1" ht="21.75" customHeight="1">
      <c r="B36" s="74"/>
      <c r="C36" s="75" t="s">
        <v>344</v>
      </c>
      <c r="D36" s="124"/>
      <c r="E36" s="76">
        <f>AVERAGE(E6:E35)</f>
        <v>4.6</v>
      </c>
      <c r="F36" s="76">
        <f aca="true" t="shared" si="23" ref="F36:AD36">AVERAGE(F6:F35)</f>
        <v>97.76666666666667</v>
      </c>
      <c r="G36" s="77">
        <f>AVERAGE(G6:G35)</f>
        <v>379075.43333333335</v>
      </c>
      <c r="H36" s="77">
        <f t="shared" si="23"/>
        <v>186906.26666666666</v>
      </c>
      <c r="I36" s="77">
        <f>AVERAGE(I6:I35)</f>
        <v>104814.36666666667</v>
      </c>
      <c r="J36" s="77">
        <f t="shared" si="23"/>
        <v>207973.53333333333</v>
      </c>
      <c r="K36" s="78">
        <f t="shared" si="23"/>
        <v>0.7795883440653478</v>
      </c>
      <c r="L36" s="78">
        <f t="shared" si="23"/>
        <v>0.5696225458206297</v>
      </c>
      <c r="M36" s="76">
        <f t="shared" si="23"/>
        <v>70142.14615384614</v>
      </c>
      <c r="N36" s="76">
        <f t="shared" si="23"/>
        <v>2130.559286223951</v>
      </c>
      <c r="O36" s="76">
        <f t="shared" si="23"/>
        <v>29.725006105006106</v>
      </c>
      <c r="P36" s="76">
        <f t="shared" si="23"/>
        <v>24.104407814407814</v>
      </c>
      <c r="Q36" s="76">
        <f t="shared" si="23"/>
        <v>5.60059829059829</v>
      </c>
      <c r="R36" s="76">
        <f t="shared" si="23"/>
        <v>94</v>
      </c>
      <c r="S36" s="76">
        <f t="shared" si="23"/>
        <v>74.36666666666666</v>
      </c>
      <c r="T36" s="76">
        <f t="shared" si="23"/>
        <v>19.533333333333335</v>
      </c>
      <c r="U36" s="76">
        <f t="shared" si="23"/>
        <v>0.1</v>
      </c>
      <c r="V36" s="76">
        <f t="shared" si="23"/>
        <v>77.63636363636364</v>
      </c>
      <c r="W36" s="76">
        <f t="shared" si="23"/>
        <v>21.318181818181817</v>
      </c>
      <c r="X36" s="76">
        <f t="shared" si="23"/>
        <v>0.13636363636363635</v>
      </c>
      <c r="Y36" s="76">
        <f t="shared" si="23"/>
        <v>37.25</v>
      </c>
      <c r="Z36" s="76">
        <f t="shared" si="23"/>
        <v>6.125</v>
      </c>
      <c r="AA36" s="76">
        <f t="shared" si="23"/>
        <v>0</v>
      </c>
      <c r="AB36" s="76">
        <f t="shared" si="23"/>
        <v>28.125</v>
      </c>
      <c r="AC36" s="76">
        <f t="shared" si="23"/>
        <v>8.5</v>
      </c>
      <c r="AD36" s="76">
        <f t="shared" si="23"/>
        <v>0</v>
      </c>
      <c r="AE36" s="80" t="s">
        <v>404</v>
      </c>
      <c r="AF36" s="77" t="s">
        <v>405</v>
      </c>
      <c r="AG36" s="134" t="s">
        <v>403</v>
      </c>
      <c r="AH36" s="81"/>
      <c r="AI36" s="81"/>
      <c r="AJ36" s="81"/>
      <c r="AK36" s="132">
        <f>AVERAGE(AK6:AK35)</f>
        <v>0.36666666666666664</v>
      </c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79">
        <f>AVERAGE(BP6:BP35)</f>
        <v>0.06666666666666667</v>
      </c>
      <c r="BQ36" s="79">
        <f aca="true" t="shared" si="24" ref="BQ36:BZ36">AVERAGE(BQ6:BQ35)</f>
        <v>0.13333333333333333</v>
      </c>
      <c r="BR36" s="79">
        <f t="shared" si="24"/>
        <v>1.0666666666666667</v>
      </c>
      <c r="BS36" s="79">
        <f>AVERAGE(BS6:BS35)</f>
        <v>5.233333333333333</v>
      </c>
      <c r="BT36" s="79">
        <f t="shared" si="24"/>
        <v>0.7666666666666667</v>
      </c>
      <c r="BU36" s="79">
        <f t="shared" si="24"/>
        <v>0.23333333333333334</v>
      </c>
      <c r="BV36" s="79">
        <f t="shared" si="24"/>
        <v>0.9333333333333333</v>
      </c>
      <c r="BW36" s="79">
        <f t="shared" si="24"/>
        <v>0.6666666666666666</v>
      </c>
      <c r="BX36" s="79">
        <f t="shared" si="24"/>
        <v>0.5666666666666667</v>
      </c>
      <c r="BY36" s="79">
        <f t="shared" si="24"/>
        <v>0.13333333333333333</v>
      </c>
      <c r="BZ36" s="79">
        <f t="shared" si="24"/>
        <v>0.13333333333333333</v>
      </c>
      <c r="CA36" s="79">
        <f>AVERAGE(CA6:CA35)</f>
        <v>0.06666666666666667</v>
      </c>
    </row>
    <row r="37" spans="2:79" s="3" customFormat="1" ht="21.75" customHeight="1">
      <c r="B37" s="83"/>
      <c r="C37" s="84" t="s">
        <v>345</v>
      </c>
      <c r="D37" s="125"/>
      <c r="E37" s="85">
        <f>SUM(E6:E35)</f>
        <v>138</v>
      </c>
      <c r="F37" s="85"/>
      <c r="G37" s="85">
        <f>SUM(G6:G35)</f>
        <v>11372263</v>
      </c>
      <c r="H37" s="85">
        <f>SUM(H6:H35)</f>
        <v>5607188</v>
      </c>
      <c r="I37" s="85">
        <f>SUM(I6:I35)</f>
        <v>3144431</v>
      </c>
      <c r="J37" s="85">
        <f>SUM(J6:J35)</f>
        <v>6239206</v>
      </c>
      <c r="K37" s="86"/>
      <c r="L37" s="86"/>
      <c r="M37" s="87"/>
      <c r="N37" s="87"/>
      <c r="O37" s="87"/>
      <c r="P37" s="87"/>
      <c r="Q37" s="87"/>
      <c r="R37" s="85">
        <f aca="true" t="shared" si="25" ref="R37:AD37">SUM(R6:R35)</f>
        <v>2820</v>
      </c>
      <c r="S37" s="85">
        <f t="shared" si="25"/>
        <v>2231</v>
      </c>
      <c r="T37" s="85">
        <f t="shared" si="25"/>
        <v>586</v>
      </c>
      <c r="U37" s="85">
        <f t="shared" si="25"/>
        <v>3</v>
      </c>
      <c r="V37" s="85">
        <f t="shared" si="25"/>
        <v>1708</v>
      </c>
      <c r="W37" s="85">
        <f t="shared" si="25"/>
        <v>469</v>
      </c>
      <c r="X37" s="85">
        <f t="shared" si="25"/>
        <v>3</v>
      </c>
      <c r="Y37" s="85">
        <f t="shared" si="25"/>
        <v>298</v>
      </c>
      <c r="Z37" s="85">
        <f t="shared" si="25"/>
        <v>49</v>
      </c>
      <c r="AA37" s="85">
        <f t="shared" si="25"/>
        <v>0</v>
      </c>
      <c r="AB37" s="85">
        <f t="shared" si="25"/>
        <v>225</v>
      </c>
      <c r="AC37" s="85">
        <f t="shared" si="25"/>
        <v>68</v>
      </c>
      <c r="AD37" s="85">
        <f t="shared" si="25"/>
        <v>0</v>
      </c>
      <c r="AE37" s="88"/>
      <c r="AF37" s="89"/>
      <c r="AG37" s="90"/>
      <c r="AH37" s="91"/>
      <c r="AI37" s="91"/>
      <c r="AJ37" s="91"/>
      <c r="AK37" s="91"/>
      <c r="AL37" s="92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2"/>
      <c r="BP37" s="85">
        <f>SUM(BP6:BP35)</f>
        <v>2</v>
      </c>
      <c r="BQ37" s="85">
        <f aca="true" t="shared" si="26" ref="BQ37:BZ37">SUM(BQ6:BQ35)</f>
        <v>4</v>
      </c>
      <c r="BR37" s="85">
        <f t="shared" si="26"/>
        <v>32</v>
      </c>
      <c r="BS37" s="85">
        <f t="shared" si="26"/>
        <v>157</v>
      </c>
      <c r="BT37" s="85">
        <f t="shared" si="26"/>
        <v>23</v>
      </c>
      <c r="BU37" s="85">
        <f t="shared" si="26"/>
        <v>7</v>
      </c>
      <c r="BV37" s="85">
        <f t="shared" si="26"/>
        <v>28</v>
      </c>
      <c r="BW37" s="85">
        <f t="shared" si="26"/>
        <v>20</v>
      </c>
      <c r="BX37" s="85">
        <f t="shared" si="26"/>
        <v>17</v>
      </c>
      <c r="BY37" s="85">
        <f t="shared" si="26"/>
        <v>4</v>
      </c>
      <c r="BZ37" s="85">
        <f t="shared" si="26"/>
        <v>4</v>
      </c>
      <c r="CA37" s="93">
        <f>SUM(CA6:CA35)</f>
        <v>2</v>
      </c>
    </row>
    <row r="39" spans="67:79" ht="21.75" customHeight="1">
      <c r="BO39" s="11" t="s">
        <v>100</v>
      </c>
      <c r="BP39" s="94" t="s">
        <v>47</v>
      </c>
      <c r="BQ39" s="95" t="s">
        <v>346</v>
      </c>
      <c r="BR39" s="96" t="s">
        <v>347</v>
      </c>
      <c r="BS39" s="97" t="s">
        <v>348</v>
      </c>
      <c r="BT39" s="97" t="s">
        <v>349</v>
      </c>
      <c r="BU39" s="95" t="s">
        <v>350</v>
      </c>
      <c r="BV39" s="97" t="s">
        <v>351</v>
      </c>
      <c r="BW39" s="97" t="s">
        <v>352</v>
      </c>
      <c r="BX39" s="95" t="s">
        <v>353</v>
      </c>
      <c r="BY39" s="95" t="s">
        <v>354</v>
      </c>
      <c r="BZ39" s="97" t="s">
        <v>355</v>
      </c>
      <c r="CA39" s="98" t="s">
        <v>356</v>
      </c>
    </row>
    <row r="40" spans="68:79" ht="21.75" customHeight="1">
      <c r="BP40" s="99"/>
      <c r="BQ40" s="100"/>
      <c r="BR40" s="100"/>
      <c r="BS40" s="100">
        <v>13</v>
      </c>
      <c r="BT40" s="100">
        <v>3</v>
      </c>
      <c r="BU40" s="100"/>
      <c r="BV40" s="100">
        <v>1</v>
      </c>
      <c r="BW40" s="100">
        <v>1</v>
      </c>
      <c r="BX40" s="100"/>
      <c r="BY40" s="100"/>
      <c r="BZ40" s="100">
        <v>2</v>
      </c>
      <c r="CA40" s="101"/>
    </row>
    <row r="41" spans="68:79" ht="21.75" customHeight="1">
      <c r="BP41" s="102"/>
      <c r="BQ41" s="103" t="s">
        <v>357</v>
      </c>
      <c r="BR41" s="103" t="s">
        <v>358</v>
      </c>
      <c r="BS41" s="104" t="s">
        <v>359</v>
      </c>
      <c r="BT41" s="103" t="s">
        <v>360</v>
      </c>
      <c r="BU41" s="103" t="s">
        <v>361</v>
      </c>
      <c r="BV41" s="103" t="s">
        <v>362</v>
      </c>
      <c r="BW41" s="105" t="s">
        <v>363</v>
      </c>
      <c r="BX41" s="105" t="s">
        <v>364</v>
      </c>
      <c r="BY41" s="103" t="s">
        <v>365</v>
      </c>
      <c r="BZ41" s="105" t="s">
        <v>366</v>
      </c>
      <c r="CA41" s="106" t="s">
        <v>367</v>
      </c>
    </row>
    <row r="42" spans="68:79" ht="21.75" customHeight="1">
      <c r="BP42" s="102"/>
      <c r="BQ42" s="107"/>
      <c r="BR42" s="107"/>
      <c r="BS42" s="107">
        <v>6</v>
      </c>
      <c r="BT42" s="107"/>
      <c r="BU42" s="107"/>
      <c r="BV42" s="107"/>
      <c r="BW42" s="107"/>
      <c r="BX42" s="107"/>
      <c r="BY42" s="107"/>
      <c r="BZ42" s="107"/>
      <c r="CA42" s="108"/>
    </row>
    <row r="43" spans="68:79" ht="21.75" customHeight="1">
      <c r="BP43" s="102"/>
      <c r="BQ43" s="103" t="s">
        <v>368</v>
      </c>
      <c r="BR43" s="103" t="s">
        <v>369</v>
      </c>
      <c r="BS43" s="104" t="s">
        <v>370</v>
      </c>
      <c r="BT43" s="105" t="s">
        <v>371</v>
      </c>
      <c r="BU43" s="105" t="s">
        <v>372</v>
      </c>
      <c r="BV43" s="103" t="s">
        <v>373</v>
      </c>
      <c r="BW43" s="103" t="s">
        <v>374</v>
      </c>
      <c r="BX43" s="104" t="s">
        <v>375</v>
      </c>
      <c r="BY43" s="103" t="s">
        <v>376</v>
      </c>
      <c r="BZ43" s="131" t="s">
        <v>377</v>
      </c>
      <c r="CA43" s="109" t="s">
        <v>378</v>
      </c>
    </row>
    <row r="44" spans="68:79" ht="21.75" customHeight="1">
      <c r="BP44" s="102"/>
      <c r="BQ44" s="107"/>
      <c r="BR44" s="107"/>
      <c r="BS44" s="107">
        <v>3</v>
      </c>
      <c r="BT44" s="107"/>
      <c r="BU44" s="107"/>
      <c r="BV44" s="107"/>
      <c r="BW44" s="107"/>
      <c r="BX44" s="107">
        <v>1</v>
      </c>
      <c r="BY44" s="107"/>
      <c r="BZ44" s="107"/>
      <c r="CA44" s="108"/>
    </row>
    <row r="45" spans="68:79" ht="21.75" customHeight="1">
      <c r="BP45" s="102"/>
      <c r="BQ45" s="105" t="s">
        <v>379</v>
      </c>
      <c r="BR45" s="103" t="s">
        <v>380</v>
      </c>
      <c r="BS45" s="110"/>
      <c r="BT45" s="110"/>
      <c r="BU45" s="110"/>
      <c r="BV45" s="103" t="s">
        <v>381</v>
      </c>
      <c r="BW45" s="105" t="s">
        <v>382</v>
      </c>
      <c r="BX45" s="104" t="s">
        <v>383</v>
      </c>
      <c r="BY45" s="103" t="s">
        <v>384</v>
      </c>
      <c r="BZ45" s="105" t="s">
        <v>385</v>
      </c>
      <c r="CA45" s="109" t="s">
        <v>386</v>
      </c>
    </row>
    <row r="46" spans="68:79" ht="21.75" customHeight="1">
      <c r="BP46" s="102"/>
      <c r="BQ46" s="107"/>
      <c r="BR46" s="107"/>
      <c r="BS46" s="110"/>
      <c r="BT46" s="110"/>
      <c r="BU46" s="110"/>
      <c r="BV46" s="107"/>
      <c r="BW46" s="107"/>
      <c r="BX46" s="107">
        <v>2</v>
      </c>
      <c r="BY46" s="107"/>
      <c r="BZ46" s="107"/>
      <c r="CA46" s="108"/>
    </row>
    <row r="47" spans="68:79" ht="21.75" customHeight="1">
      <c r="BP47" s="102"/>
      <c r="BQ47" s="131" t="s">
        <v>387</v>
      </c>
      <c r="BR47" s="110"/>
      <c r="BS47" s="110"/>
      <c r="BT47" s="110"/>
      <c r="BU47" s="110"/>
      <c r="BV47" s="110"/>
      <c r="BW47" s="105" t="s">
        <v>388</v>
      </c>
      <c r="BX47" s="105" t="s">
        <v>389</v>
      </c>
      <c r="BY47" s="110"/>
      <c r="BZ47" s="110"/>
      <c r="CA47" s="111"/>
    </row>
    <row r="48" spans="68:79" ht="21.75" customHeight="1">
      <c r="BP48" s="102"/>
      <c r="BQ48" s="107"/>
      <c r="BR48" s="110"/>
      <c r="BS48" s="110"/>
      <c r="BT48" s="110"/>
      <c r="BU48" s="110"/>
      <c r="BV48" s="110"/>
      <c r="BW48" s="107"/>
      <c r="BX48" s="107"/>
      <c r="BY48" s="110"/>
      <c r="BZ48" s="110"/>
      <c r="CA48" s="111"/>
    </row>
    <row r="49" spans="68:79" ht="21.75" customHeight="1">
      <c r="BP49" s="102"/>
      <c r="BQ49" s="103" t="s">
        <v>390</v>
      </c>
      <c r="BR49" s="110"/>
      <c r="BS49" s="110"/>
      <c r="BT49" s="110"/>
      <c r="BU49" s="110"/>
      <c r="BV49" s="110"/>
      <c r="BW49" s="103" t="s">
        <v>391</v>
      </c>
      <c r="BX49" s="110"/>
      <c r="BY49" s="110"/>
      <c r="BZ49" s="110"/>
      <c r="CA49" s="111"/>
    </row>
    <row r="50" spans="68:79" ht="21.75" customHeight="1">
      <c r="BP50" s="112"/>
      <c r="BQ50" s="113"/>
      <c r="BR50" s="114"/>
      <c r="BS50" s="114"/>
      <c r="BT50" s="114"/>
      <c r="BU50" s="114"/>
      <c r="BV50" s="114"/>
      <c r="BW50" s="113"/>
      <c r="BX50" s="114"/>
      <c r="BY50" s="114"/>
      <c r="BZ50" s="114"/>
      <c r="CA50" s="115"/>
    </row>
  </sheetData>
  <sheetProtection selectLockedCells="1" selectUnlockedCells="1"/>
  <mergeCells count="24">
    <mergeCell ref="AE3:AF3"/>
    <mergeCell ref="AE5:AF5"/>
    <mergeCell ref="AE7:AF7"/>
    <mergeCell ref="AE8:AF8"/>
    <mergeCell ref="AE10:AF10"/>
    <mergeCell ref="AE6:AF6"/>
    <mergeCell ref="AE9:AF9"/>
    <mergeCell ref="AE12:AF12"/>
    <mergeCell ref="AE13:AF13"/>
    <mergeCell ref="AE14:AF14"/>
    <mergeCell ref="AE21:AF21"/>
    <mergeCell ref="AE24:AF24"/>
    <mergeCell ref="AE15:AF15"/>
    <mergeCell ref="AE16:AF16"/>
    <mergeCell ref="AE17:AF17"/>
    <mergeCell ref="AE18:AF18"/>
    <mergeCell ref="AE19:AF19"/>
    <mergeCell ref="AE20:AF20"/>
    <mergeCell ref="AE25:AF25"/>
    <mergeCell ref="AE35:AF35"/>
    <mergeCell ref="AE27:AF27"/>
    <mergeCell ref="AE28:AF28"/>
    <mergeCell ref="AE32:AF32"/>
    <mergeCell ref="AE34:AF34"/>
  </mergeCells>
  <printOptions/>
  <pageMargins left="0.1701388888888889" right="0.1597222222222222" top="0.9840277777777777" bottom="0.984027777777777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</Application>
  <DocSecurity>0</DocSecurity>
  <Template/>
  <Manager/>
  <Company>ＩＴＫのホームページスペシャル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大戦国データ</dc:title>
  <dc:subject>大戦国の集計データ</dc:subject>
  <dc:creator>ＩＴＫ</dc:creator>
  <cp:keywords>大戦国</cp:keywords>
  <dc:description>個人的集計した大戦国データです</dc:description>
  <cp:lastModifiedBy>itk</cp:lastModifiedBy>
  <dcterms:created xsi:type="dcterms:W3CDTF">2012-11-27T12:08:25Z</dcterms:created>
  <dcterms:modified xsi:type="dcterms:W3CDTF">2013-11-19T14:11:22Z</dcterms:modified>
  <cp:category>戦国大戦</cp:category>
  <cp:version/>
  <cp:contentType/>
  <cp:contentStatus/>
  <cp:revision>1059</cp:revision>
</cp:coreProperties>
</file>